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270" windowWidth="14940" windowHeight="9150"/>
  </bookViews>
  <sheets>
    <sheet name="Spreadsheet for Teams" sheetId="2" r:id="rId1"/>
    <sheet name="Comments" sheetId="3" r:id="rId2"/>
  </sheets>
  <definedNames>
    <definedName name="_xlnm.Print_Area" localSheetId="1">Comments!$A$1:$B$293</definedName>
    <definedName name="_xlnm.Print_Area" localSheetId="0">'Spreadsheet for Teams'!$A$1:$I$618</definedName>
    <definedName name="_xlnm.Print_Titles" localSheetId="1">Comments!$1:$1</definedName>
  </definedNames>
  <calcPr calcId="125725"/>
</workbook>
</file>

<file path=xl/calcChain.xml><?xml version="1.0" encoding="utf-8"?>
<calcChain xmlns="http://schemas.openxmlformats.org/spreadsheetml/2006/main">
  <c r="B524" i="2"/>
  <c r="G533"/>
  <c r="B533"/>
  <c r="G617"/>
  <c r="B617"/>
  <c r="G608"/>
  <c r="B608"/>
  <c r="G598"/>
  <c r="B598"/>
  <c r="G570"/>
  <c r="B570"/>
  <c r="G580"/>
  <c r="B580"/>
  <c r="G589"/>
  <c r="B589"/>
  <c r="G561"/>
  <c r="B561"/>
  <c r="G552"/>
  <c r="B552"/>
  <c r="G542"/>
  <c r="B542"/>
  <c r="G524"/>
  <c r="G514"/>
  <c r="B514"/>
  <c r="G504"/>
  <c r="B504"/>
  <c r="G495"/>
  <c r="B495"/>
  <c r="G485"/>
  <c r="B485"/>
  <c r="G475"/>
  <c r="B475"/>
  <c r="G466"/>
  <c r="B466"/>
  <c r="G456"/>
  <c r="B456"/>
  <c r="G447"/>
  <c r="B447"/>
  <c r="G438"/>
  <c r="B438"/>
  <c r="G429"/>
  <c r="B429"/>
  <c r="G419"/>
  <c r="B419"/>
  <c r="G410"/>
  <c r="B410"/>
  <c r="G401"/>
  <c r="B401"/>
  <c r="G391"/>
  <c r="B391"/>
  <c r="G382"/>
  <c r="B382"/>
  <c r="G373"/>
  <c r="B373"/>
  <c r="G363"/>
  <c r="B363"/>
  <c r="G354"/>
  <c r="B354"/>
  <c r="G345"/>
  <c r="B345"/>
  <c r="G335"/>
  <c r="B335"/>
  <c r="G326"/>
  <c r="B326"/>
  <c r="G317"/>
  <c r="B317"/>
  <c r="G307"/>
  <c r="B307"/>
  <c r="G298"/>
  <c r="B298"/>
  <c r="G289"/>
  <c r="B289"/>
  <c r="G279"/>
  <c r="B279"/>
  <c r="G260"/>
  <c r="B260"/>
  <c r="G270"/>
  <c r="B270"/>
  <c r="G250"/>
  <c r="B250"/>
  <c r="G241"/>
  <c r="B241"/>
  <c r="G231"/>
  <c r="B231"/>
  <c r="G221"/>
  <c r="B221"/>
  <c r="G212"/>
  <c r="B212"/>
  <c r="G203"/>
  <c r="B203"/>
  <c r="G193"/>
  <c r="B193"/>
  <c r="G184"/>
  <c r="B184"/>
  <c r="G174"/>
  <c r="B174"/>
  <c r="G164"/>
  <c r="B164"/>
  <c r="B155"/>
  <c r="G155"/>
  <c r="G145"/>
  <c r="B145"/>
  <c r="G135"/>
  <c r="G126"/>
  <c r="B126"/>
  <c r="G116"/>
  <c r="B116"/>
  <c r="G107"/>
  <c r="B107"/>
  <c r="C105" s="1"/>
  <c r="D106" s="1"/>
  <c r="D134"/>
  <c r="D132"/>
  <c r="G98"/>
  <c r="H97"/>
  <c r="C97"/>
  <c r="H96"/>
  <c r="C96"/>
  <c r="H95"/>
  <c r="C95"/>
  <c r="H94"/>
  <c r="C94"/>
  <c r="H93"/>
  <c r="C93"/>
  <c r="H92"/>
  <c r="C92"/>
  <c r="H91"/>
  <c r="C91"/>
  <c r="H90"/>
  <c r="C90"/>
  <c r="H84"/>
  <c r="C84"/>
  <c r="H83"/>
  <c r="C83"/>
  <c r="H82"/>
  <c r="C82"/>
  <c r="H81"/>
  <c r="C81"/>
  <c r="H80"/>
  <c r="C80"/>
  <c r="G75"/>
  <c r="H74"/>
  <c r="C74"/>
  <c r="H73"/>
  <c r="C73"/>
  <c r="H72"/>
  <c r="C72"/>
  <c r="H71"/>
  <c r="C71"/>
  <c r="H70"/>
  <c r="C70"/>
  <c r="H69"/>
  <c r="C69"/>
  <c r="H68"/>
  <c r="C68"/>
  <c r="H67"/>
  <c r="C67"/>
  <c r="H66"/>
  <c r="C66"/>
  <c r="G62"/>
  <c r="H61"/>
  <c r="C61"/>
  <c r="H60"/>
  <c r="C60"/>
  <c r="G55"/>
  <c r="H54"/>
  <c r="C54"/>
  <c r="H53"/>
  <c r="C53"/>
  <c r="H52"/>
  <c r="C52"/>
  <c r="H51"/>
  <c r="C51"/>
  <c r="H50"/>
  <c r="C50"/>
  <c r="H49"/>
  <c r="C49"/>
  <c r="H48"/>
  <c r="C48"/>
  <c r="H47"/>
  <c r="C47"/>
  <c r="H46"/>
  <c r="C46"/>
  <c r="H40"/>
  <c r="C40"/>
  <c r="H39"/>
  <c r="C39"/>
  <c r="H38"/>
  <c r="C38"/>
  <c r="G33"/>
  <c r="H32"/>
  <c r="C32"/>
  <c r="H31"/>
  <c r="C31"/>
  <c r="H30"/>
  <c r="C30"/>
  <c r="H29"/>
  <c r="C29"/>
  <c r="H28"/>
  <c r="C28"/>
  <c r="H27"/>
  <c r="C27"/>
  <c r="H26"/>
  <c r="C26"/>
  <c r="H25"/>
  <c r="C25"/>
  <c r="G20"/>
  <c r="H19"/>
  <c r="C19"/>
  <c r="H18"/>
  <c r="C18"/>
  <c r="H17"/>
  <c r="C17"/>
  <c r="H16"/>
  <c r="C16"/>
  <c r="H15"/>
  <c r="C15"/>
  <c r="C104"/>
  <c r="C103"/>
  <c r="D104"/>
  <c r="C115"/>
  <c r="C113"/>
  <c r="C114"/>
  <c r="D115"/>
  <c r="C112"/>
  <c r="D113"/>
  <c r="C125"/>
  <c r="C123"/>
  <c r="C124"/>
  <c r="D125"/>
  <c r="C122"/>
  <c r="D123"/>
  <c r="H134"/>
  <c r="H132"/>
  <c r="H133"/>
  <c r="I134"/>
  <c r="H131"/>
  <c r="I132"/>
  <c r="H144"/>
  <c r="H142"/>
  <c r="H143"/>
  <c r="I144"/>
  <c r="H141"/>
  <c r="I142"/>
  <c r="C154"/>
  <c r="C152"/>
  <c r="C153"/>
  <c r="D154"/>
  <c r="C151"/>
  <c r="D152"/>
  <c r="H163"/>
  <c r="H161"/>
  <c r="H162"/>
  <c r="I163"/>
  <c r="H160"/>
  <c r="I161"/>
  <c r="H173"/>
  <c r="H171"/>
  <c r="H172"/>
  <c r="I173"/>
  <c r="H170"/>
  <c r="I171"/>
  <c r="H183"/>
  <c r="H181"/>
  <c r="H182"/>
  <c r="I183"/>
  <c r="H180"/>
  <c r="I181"/>
  <c r="H211"/>
  <c r="H209"/>
  <c r="H210"/>
  <c r="I211"/>
  <c r="H208"/>
  <c r="I209"/>
  <c r="H220"/>
  <c r="H218"/>
  <c r="H219"/>
  <c r="I220"/>
  <c r="H217"/>
  <c r="I218"/>
  <c r="H230"/>
  <c r="H228"/>
  <c r="H229"/>
  <c r="I230"/>
  <c r="H227"/>
  <c r="I228"/>
  <c r="H240"/>
  <c r="H238"/>
  <c r="H239"/>
  <c r="I240"/>
  <c r="H237"/>
  <c r="I238"/>
  <c r="H249"/>
  <c r="H247"/>
  <c r="H248"/>
  <c r="I249"/>
  <c r="H246"/>
  <c r="I247"/>
  <c r="H269"/>
  <c r="H267"/>
  <c r="H268"/>
  <c r="I269"/>
  <c r="H266"/>
  <c r="I267"/>
  <c r="H259"/>
  <c r="H257"/>
  <c r="H258"/>
  <c r="I259"/>
  <c r="H256"/>
  <c r="I257"/>
  <c r="H278"/>
  <c r="H276"/>
  <c r="H277"/>
  <c r="I278"/>
  <c r="H275"/>
  <c r="I276"/>
  <c r="H288"/>
  <c r="H286"/>
  <c r="H287"/>
  <c r="I288"/>
  <c r="H285"/>
  <c r="I286"/>
  <c r="H297"/>
  <c r="H295"/>
  <c r="H296"/>
  <c r="I297"/>
  <c r="H294"/>
  <c r="I295"/>
  <c r="H306"/>
  <c r="H304"/>
  <c r="H305"/>
  <c r="I306"/>
  <c r="H303"/>
  <c r="I304"/>
  <c r="H316"/>
  <c r="H314"/>
  <c r="H315"/>
  <c r="I316"/>
  <c r="H313"/>
  <c r="I314"/>
  <c r="H325"/>
  <c r="H323"/>
  <c r="H324"/>
  <c r="I325"/>
  <c r="H322"/>
  <c r="I323"/>
  <c r="H334"/>
  <c r="H332"/>
  <c r="H333"/>
  <c r="I334"/>
  <c r="H331"/>
  <c r="I332"/>
  <c r="H344"/>
  <c r="H342"/>
  <c r="H343"/>
  <c r="I344"/>
  <c r="H341"/>
  <c r="I342"/>
  <c r="H353"/>
  <c r="H351"/>
  <c r="H352"/>
  <c r="I353"/>
  <c r="H350"/>
  <c r="I351"/>
  <c r="H362"/>
  <c r="H360"/>
  <c r="H361"/>
  <c r="I362"/>
  <c r="H359"/>
  <c r="I360"/>
  <c r="H372"/>
  <c r="H370"/>
  <c r="H371"/>
  <c r="I372"/>
  <c r="H369"/>
  <c r="I370"/>
  <c r="H381"/>
  <c r="H379"/>
  <c r="H380"/>
  <c r="I381"/>
  <c r="H378"/>
  <c r="I379"/>
  <c r="H390"/>
  <c r="H388"/>
  <c r="H389"/>
  <c r="I390"/>
  <c r="H387"/>
  <c r="I388"/>
  <c r="H400"/>
  <c r="H398"/>
  <c r="H399"/>
  <c r="I400"/>
  <c r="H397"/>
  <c r="I398"/>
  <c r="H409"/>
  <c r="H407"/>
  <c r="H408"/>
  <c r="I409"/>
  <c r="H406"/>
  <c r="I407"/>
  <c r="H418"/>
  <c r="H416"/>
  <c r="H417"/>
  <c r="I418"/>
  <c r="H415"/>
  <c r="I416"/>
  <c r="H428"/>
  <c r="H426"/>
  <c r="H427"/>
  <c r="I428"/>
  <c r="H425"/>
  <c r="I426"/>
  <c r="H437"/>
  <c r="H435"/>
  <c r="H436"/>
  <c r="I437"/>
  <c r="H434"/>
  <c r="I435"/>
  <c r="H446"/>
  <c r="H444"/>
  <c r="H445"/>
  <c r="I446"/>
  <c r="H443"/>
  <c r="I444"/>
  <c r="H455"/>
  <c r="H453"/>
  <c r="H454"/>
  <c r="I455"/>
  <c r="H452"/>
  <c r="I453"/>
  <c r="H465"/>
  <c r="H463"/>
  <c r="H464"/>
  <c r="I465"/>
  <c r="H462"/>
  <c r="I463"/>
  <c r="H474"/>
  <c r="H472"/>
  <c r="H473"/>
  <c r="I474"/>
  <c r="H471"/>
  <c r="I472"/>
  <c r="H484"/>
  <c r="H482"/>
  <c r="H483"/>
  <c r="I484"/>
  <c r="H481"/>
  <c r="H494"/>
  <c r="H492"/>
  <c r="H493"/>
  <c r="I494" s="1"/>
  <c r="H491"/>
  <c r="I492" s="1"/>
  <c r="H503"/>
  <c r="H501"/>
  <c r="H502"/>
  <c r="I503" s="1"/>
  <c r="H500"/>
  <c r="I501" s="1"/>
  <c r="H513"/>
  <c r="H511"/>
  <c r="H512"/>
  <c r="I513" s="1"/>
  <c r="H510"/>
  <c r="I511" s="1"/>
  <c r="C541"/>
  <c r="C539"/>
  <c r="C540"/>
  <c r="D541" s="1"/>
  <c r="C538"/>
  <c r="D539" s="1"/>
  <c r="C551"/>
  <c r="C549"/>
  <c r="C550"/>
  <c r="D551" s="1"/>
  <c r="C548"/>
  <c r="D549" s="1"/>
  <c r="C560"/>
  <c r="C558"/>
  <c r="C559"/>
  <c r="D560" s="1"/>
  <c r="C557"/>
  <c r="D558" s="1"/>
  <c r="C588"/>
  <c r="C586"/>
  <c r="C587"/>
  <c r="D588" s="1"/>
  <c r="C585"/>
  <c r="D586" s="1"/>
  <c r="C579"/>
  <c r="C577"/>
  <c r="C578"/>
  <c r="D579" s="1"/>
  <c r="C576"/>
  <c r="D577" s="1"/>
  <c r="C569"/>
  <c r="C567"/>
  <c r="C568"/>
  <c r="D569" s="1"/>
  <c r="C566"/>
  <c r="C597"/>
  <c r="C595"/>
  <c r="C596"/>
  <c r="D597" s="1"/>
  <c r="C594"/>
  <c r="D595" s="1"/>
  <c r="C607"/>
  <c r="C605"/>
  <c r="C606"/>
  <c r="D607" s="1"/>
  <c r="C604"/>
  <c r="D605" s="1"/>
  <c r="C616"/>
  <c r="C614"/>
  <c r="C615"/>
  <c r="D616" s="1"/>
  <c r="C613"/>
  <c r="D614" s="1"/>
  <c r="C532"/>
  <c r="C530"/>
  <c r="C531"/>
  <c r="D532" s="1"/>
  <c r="C529"/>
  <c r="D530" s="1"/>
  <c r="C523"/>
  <c r="C521"/>
  <c r="C522"/>
  <c r="D523" s="1"/>
  <c r="C520"/>
  <c r="D521" s="1"/>
  <c r="H106"/>
  <c r="H104"/>
  <c r="H105"/>
  <c r="I106" s="1"/>
  <c r="H103"/>
  <c r="I104" s="1"/>
  <c r="H115"/>
  <c r="H113"/>
  <c r="H114"/>
  <c r="I115" s="1"/>
  <c r="H112"/>
  <c r="I113" s="1"/>
  <c r="H125"/>
  <c r="H123"/>
  <c r="H124"/>
  <c r="I125" s="1"/>
  <c r="H122"/>
  <c r="I123" s="1"/>
  <c r="C144"/>
  <c r="C142"/>
  <c r="C143"/>
  <c r="D144" s="1"/>
  <c r="C141"/>
  <c r="H154"/>
  <c r="H152"/>
  <c r="H153"/>
  <c r="I154" s="1"/>
  <c r="H151"/>
  <c r="I152" s="1"/>
  <c r="C163"/>
  <c r="C161"/>
  <c r="C162"/>
  <c r="D163" s="1"/>
  <c r="C160"/>
  <c r="D161" s="1"/>
  <c r="C173"/>
  <c r="C171"/>
  <c r="C172"/>
  <c r="D173" s="1"/>
  <c r="C170"/>
  <c r="D171" s="1"/>
  <c r="C183"/>
  <c r="C181"/>
  <c r="C182"/>
  <c r="D183" s="1"/>
  <c r="C180"/>
  <c r="D181" s="1"/>
  <c r="C192"/>
  <c r="C190"/>
  <c r="C191"/>
  <c r="D192" s="1"/>
  <c r="C189"/>
  <c r="D190" s="1"/>
  <c r="C202"/>
  <c r="C200"/>
  <c r="C201"/>
  <c r="D202" s="1"/>
  <c r="C199"/>
  <c r="D200" s="1"/>
  <c r="C211"/>
  <c r="C209"/>
  <c r="C210"/>
  <c r="D211" s="1"/>
  <c r="C208"/>
  <c r="C220"/>
  <c r="C218"/>
  <c r="C219"/>
  <c r="D220"/>
  <c r="C217"/>
  <c r="D218"/>
  <c r="C230"/>
  <c r="C228"/>
  <c r="C229"/>
  <c r="D230"/>
  <c r="C227"/>
  <c r="D228"/>
  <c r="C240"/>
  <c r="C238"/>
  <c r="C239"/>
  <c r="D240"/>
  <c r="C237"/>
  <c r="D238"/>
  <c r="C249"/>
  <c r="C247"/>
  <c r="C248"/>
  <c r="D249"/>
  <c r="C246"/>
  <c r="D247"/>
  <c r="C269"/>
  <c r="C267"/>
  <c r="C268"/>
  <c r="D269"/>
  <c r="C266"/>
  <c r="D267"/>
  <c r="C259"/>
  <c r="C257"/>
  <c r="C258"/>
  <c r="D259"/>
  <c r="C256"/>
  <c r="D257"/>
  <c r="C278"/>
  <c r="C276"/>
  <c r="C277"/>
  <c r="D278"/>
  <c r="C275"/>
  <c r="D276"/>
  <c r="C288"/>
  <c r="C286"/>
  <c r="C287"/>
  <c r="D288"/>
  <c r="C285"/>
  <c r="D286"/>
  <c r="C297"/>
  <c r="C295"/>
  <c r="C296"/>
  <c r="D297"/>
  <c r="C294"/>
  <c r="C306"/>
  <c r="C304"/>
  <c r="C305"/>
  <c r="D306" s="1"/>
  <c r="C303"/>
  <c r="D304" s="1"/>
  <c r="C316"/>
  <c r="C314"/>
  <c r="C315"/>
  <c r="D316" s="1"/>
  <c r="C313"/>
  <c r="D314" s="1"/>
  <c r="C325"/>
  <c r="C323"/>
  <c r="C324"/>
  <c r="D325" s="1"/>
  <c r="C322"/>
  <c r="D323" s="1"/>
  <c r="C334"/>
  <c r="C332"/>
  <c r="C333"/>
  <c r="D334" s="1"/>
  <c r="C331"/>
  <c r="D332" s="1"/>
  <c r="C344"/>
  <c r="C342"/>
  <c r="C343"/>
  <c r="D344" s="1"/>
  <c r="C341"/>
  <c r="D342" s="1"/>
  <c r="C353"/>
  <c r="C351"/>
  <c r="C352"/>
  <c r="D353" s="1"/>
  <c r="C350"/>
  <c r="D351" s="1"/>
  <c r="C362"/>
  <c r="C360"/>
  <c r="C361"/>
  <c r="D362" s="1"/>
  <c r="C359"/>
  <c r="C372"/>
  <c r="C370"/>
  <c r="C371"/>
  <c r="D372" s="1"/>
  <c r="C369"/>
  <c r="D370" s="1"/>
  <c r="C381"/>
  <c r="C379"/>
  <c r="C380"/>
  <c r="D381" s="1"/>
  <c r="C378"/>
  <c r="D379" s="1"/>
  <c r="C390"/>
  <c r="C388"/>
  <c r="C389"/>
  <c r="D390" s="1"/>
  <c r="C387"/>
  <c r="D388" s="1"/>
  <c r="C400"/>
  <c r="C398"/>
  <c r="C399"/>
  <c r="D400" s="1"/>
  <c r="C397"/>
  <c r="D398" s="1"/>
  <c r="C409"/>
  <c r="C407"/>
  <c r="C408"/>
  <c r="D409" s="1"/>
  <c r="C406"/>
  <c r="D407" s="1"/>
  <c r="C418"/>
  <c r="C416"/>
  <c r="C417"/>
  <c r="D418" s="1"/>
  <c r="C415"/>
  <c r="C428"/>
  <c r="C426"/>
  <c r="C427"/>
  <c r="D428"/>
  <c r="C425"/>
  <c r="D426"/>
  <c r="C437"/>
  <c r="C435"/>
  <c r="C436"/>
  <c r="D437"/>
  <c r="C434"/>
  <c r="D435"/>
  <c r="C446"/>
  <c r="C444"/>
  <c r="C445"/>
  <c r="D446"/>
  <c r="C443"/>
  <c r="D444"/>
  <c r="C455"/>
  <c r="C453"/>
  <c r="D453" s="1"/>
  <c r="C454"/>
  <c r="D455"/>
  <c r="C452"/>
  <c r="C465"/>
  <c r="C463"/>
  <c r="C464"/>
  <c r="D465" s="1"/>
  <c r="C462"/>
  <c r="D463" s="1"/>
  <c r="C474"/>
  <c r="C472"/>
  <c r="C473"/>
  <c r="D474" s="1"/>
  <c r="C471"/>
  <c r="D472" s="1"/>
  <c r="C484"/>
  <c r="C482"/>
  <c r="C483"/>
  <c r="C481"/>
  <c r="C494"/>
  <c r="C492"/>
  <c r="C493"/>
  <c r="D494" s="1"/>
  <c r="C491"/>
  <c r="D492" s="1"/>
  <c r="C503"/>
  <c r="C501"/>
  <c r="C502"/>
  <c r="D503" s="1"/>
  <c r="C500"/>
  <c r="D501" s="1"/>
  <c r="C513"/>
  <c r="C511"/>
  <c r="C512"/>
  <c r="D513" s="1"/>
  <c r="C510"/>
  <c r="D511" s="1"/>
  <c r="H523"/>
  <c r="H521"/>
  <c r="H522"/>
  <c r="I523" s="1"/>
  <c r="H520"/>
  <c r="H541"/>
  <c r="H539"/>
  <c r="H540"/>
  <c r="I541"/>
  <c r="H538"/>
  <c r="I539"/>
  <c r="H551"/>
  <c r="H549"/>
  <c r="H550"/>
  <c r="I551"/>
  <c r="H548"/>
  <c r="I549"/>
  <c r="H560"/>
  <c r="H558"/>
  <c r="H559"/>
  <c r="I560"/>
  <c r="H557"/>
  <c r="I558"/>
  <c r="H588"/>
  <c r="H586"/>
  <c r="H587"/>
  <c r="I588"/>
  <c r="H585"/>
  <c r="I586"/>
  <c r="H579"/>
  <c r="H577"/>
  <c r="I577" s="1"/>
  <c r="H578"/>
  <c r="I579"/>
  <c r="H576"/>
  <c r="H569"/>
  <c r="H567"/>
  <c r="I567" s="1"/>
  <c r="H568"/>
  <c r="I569"/>
  <c r="H566"/>
  <c r="H597"/>
  <c r="H595"/>
  <c r="H596"/>
  <c r="I597" s="1"/>
  <c r="H594"/>
  <c r="I595" s="1"/>
  <c r="H607"/>
  <c r="H605"/>
  <c r="H606"/>
  <c r="I607" s="1"/>
  <c r="H604"/>
  <c r="I605" s="1"/>
  <c r="H616"/>
  <c r="H614"/>
  <c r="H615"/>
  <c r="H613"/>
  <c r="H532"/>
  <c r="H530"/>
  <c r="H531"/>
  <c r="I532" s="1"/>
  <c r="H529"/>
  <c r="I530" s="1"/>
  <c r="C106"/>
  <c r="I482"/>
  <c r="I521"/>
  <c r="D482"/>
  <c r="D416"/>
  <c r="D360"/>
  <c r="D295"/>
  <c r="D209"/>
  <c r="D142"/>
  <c r="D567"/>
  <c r="I614"/>
  <c r="D484" l="1"/>
  <c r="I616"/>
</calcChain>
</file>

<file path=xl/sharedStrings.xml><?xml version="1.0" encoding="utf-8"?>
<sst xmlns="http://schemas.openxmlformats.org/spreadsheetml/2006/main" count="2060" uniqueCount="474">
  <si>
    <t xml:space="preserve"> </t>
  </si>
  <si>
    <t>Total</t>
  </si>
  <si>
    <r>
      <rPr>
        <sz val="9"/>
        <color indexed="8"/>
        <rFont val="Arial"/>
        <family val="2"/>
      </rPr>
      <t>Total</t>
    </r>
  </si>
  <si>
    <t xml:space="preserve">Where have you attended most of your classes?   </t>
  </si>
  <si>
    <r>
      <rPr>
        <sz val="9"/>
        <color indexed="8"/>
        <rFont val="Arial"/>
        <family val="2"/>
      </rPr>
      <t>Oceanside</t>
    </r>
  </si>
  <si>
    <r>
      <rPr>
        <sz val="9"/>
        <color indexed="8"/>
        <rFont val="Arial"/>
        <family val="2"/>
      </rPr>
      <t>San Elijo</t>
    </r>
  </si>
  <si>
    <r>
      <rPr>
        <sz val="9"/>
        <color indexed="8"/>
        <rFont val="Arial"/>
        <family val="2"/>
      </rPr>
      <t>CLC</t>
    </r>
  </si>
  <si>
    <r>
      <rPr>
        <sz val="9"/>
        <color indexed="8"/>
        <rFont val="Arial"/>
        <family val="2"/>
      </rPr>
      <t>Online</t>
    </r>
  </si>
  <si>
    <r>
      <rPr>
        <sz val="9"/>
        <color indexed="8"/>
        <rFont val="Arial"/>
        <family val="2"/>
      </rPr>
      <t>Other</t>
    </r>
  </si>
  <si>
    <t xml:space="preserve">What is your current educational level? </t>
  </si>
  <si>
    <r>
      <rPr>
        <sz val="9"/>
        <color indexed="8"/>
        <rFont val="Arial"/>
        <family val="2"/>
      </rPr>
      <t>&lt;15 Credits</t>
    </r>
  </si>
  <si>
    <r>
      <rPr>
        <sz val="9"/>
        <color indexed="8"/>
        <rFont val="Arial"/>
        <family val="2"/>
      </rPr>
      <t>15-29 Credits</t>
    </r>
  </si>
  <si>
    <r>
      <rPr>
        <sz val="9"/>
        <color indexed="8"/>
        <rFont val="Arial"/>
        <family val="2"/>
      </rPr>
      <t>30-60 Credits</t>
    </r>
  </si>
  <si>
    <r>
      <rPr>
        <sz val="9"/>
        <color indexed="8"/>
        <rFont val="Arial"/>
        <family val="2"/>
      </rPr>
      <t>61+ Credits</t>
    </r>
  </si>
  <si>
    <r>
      <rPr>
        <sz val="9"/>
        <color indexed="8"/>
        <rFont val="Arial"/>
        <family val="2"/>
      </rPr>
      <t>Voc Cert</t>
    </r>
  </si>
  <si>
    <r>
      <rPr>
        <sz val="9"/>
        <color indexed="8"/>
        <rFont val="Arial"/>
        <family val="2"/>
      </rPr>
      <t>AA/AS</t>
    </r>
  </si>
  <si>
    <r>
      <rPr>
        <sz val="9"/>
        <color indexed="8"/>
        <rFont val="Arial"/>
        <family val="2"/>
      </rPr>
      <t>BA/BS</t>
    </r>
  </si>
  <si>
    <r>
      <rPr>
        <sz val="9"/>
        <color indexed="8"/>
        <rFont val="Arial"/>
        <family val="2"/>
      </rPr>
      <t>MA or higher</t>
    </r>
  </si>
  <si>
    <t xml:space="preserve">When do you attend most of your classes?        </t>
  </si>
  <si>
    <r>
      <rPr>
        <sz val="9"/>
        <color indexed="8"/>
        <rFont val="Arial"/>
        <family val="2"/>
      </rPr>
      <t>Daytime</t>
    </r>
  </si>
  <si>
    <r>
      <rPr>
        <sz val="9"/>
        <color indexed="8"/>
        <rFont val="Arial"/>
        <family val="2"/>
      </rPr>
      <t>Evening/Twilight</t>
    </r>
  </si>
  <si>
    <t xml:space="preserve">What is your age?       </t>
  </si>
  <si>
    <r>
      <rPr>
        <sz val="9"/>
        <color indexed="8"/>
        <rFont val="Arial"/>
        <family val="2"/>
      </rPr>
      <t>19 or younger</t>
    </r>
  </si>
  <si>
    <r>
      <rPr>
        <sz val="9"/>
        <color indexed="8"/>
        <rFont val="Arial"/>
        <family val="2"/>
      </rPr>
      <t>20-24</t>
    </r>
  </si>
  <si>
    <r>
      <rPr>
        <sz val="9"/>
        <color indexed="8"/>
        <rFont val="Arial"/>
        <family val="2"/>
      </rPr>
      <t>25-29</t>
    </r>
  </si>
  <si>
    <r>
      <rPr>
        <sz val="9"/>
        <color indexed="8"/>
        <rFont val="Arial"/>
        <family val="2"/>
      </rPr>
      <t>30-34</t>
    </r>
  </si>
  <si>
    <r>
      <rPr>
        <sz val="9"/>
        <color indexed="8"/>
        <rFont val="Arial"/>
        <family val="2"/>
      </rPr>
      <t>35-39</t>
    </r>
  </si>
  <si>
    <r>
      <rPr>
        <sz val="9"/>
        <color indexed="8"/>
        <rFont val="Arial"/>
        <family val="2"/>
      </rPr>
      <t>40-44</t>
    </r>
  </si>
  <si>
    <r>
      <rPr>
        <sz val="9"/>
        <color indexed="8"/>
        <rFont val="Arial"/>
        <family val="2"/>
      </rPr>
      <t>45-49</t>
    </r>
  </si>
  <si>
    <r>
      <rPr>
        <sz val="9"/>
        <color indexed="8"/>
        <rFont val="Arial"/>
        <family val="2"/>
      </rPr>
      <t>50-54</t>
    </r>
  </si>
  <si>
    <r>
      <rPr>
        <sz val="9"/>
        <color indexed="8"/>
        <rFont val="Arial"/>
        <family val="2"/>
      </rPr>
      <t>55 or older</t>
    </r>
  </si>
  <si>
    <t xml:space="preserve">What is your gender?    </t>
  </si>
  <si>
    <r>
      <rPr>
        <sz val="9"/>
        <color indexed="8"/>
        <rFont val="Arial"/>
        <family val="2"/>
      </rPr>
      <t xml:space="preserve">Male   </t>
    </r>
  </si>
  <si>
    <r>
      <rPr>
        <sz val="9"/>
        <color indexed="8"/>
        <rFont val="Arial"/>
        <family val="2"/>
      </rPr>
      <t xml:space="preserve">Female </t>
    </r>
  </si>
  <si>
    <t xml:space="preserve">What is your ethnicity? </t>
  </si>
  <si>
    <r>
      <rPr>
        <sz val="9"/>
        <color indexed="8"/>
        <rFont val="Arial"/>
        <family val="2"/>
      </rPr>
      <t xml:space="preserve">American Indian/Alaska Native  </t>
    </r>
  </si>
  <si>
    <r>
      <rPr>
        <sz val="9"/>
        <color indexed="8"/>
        <rFont val="Arial"/>
        <family val="2"/>
      </rPr>
      <t xml:space="preserve">Asian  </t>
    </r>
  </si>
  <si>
    <r>
      <rPr>
        <sz val="9"/>
        <color indexed="8"/>
        <rFont val="Arial"/>
        <family val="2"/>
      </rPr>
      <t xml:space="preserve">African American/Black </t>
    </r>
  </si>
  <si>
    <r>
      <rPr>
        <sz val="9"/>
        <color indexed="8"/>
        <rFont val="Arial"/>
        <family val="2"/>
      </rPr>
      <t xml:space="preserve">Hispanic/Latino        </t>
    </r>
  </si>
  <si>
    <r>
      <rPr>
        <sz val="9"/>
        <color indexed="8"/>
        <rFont val="Arial"/>
        <family val="2"/>
      </rPr>
      <t xml:space="preserve">Filipino       </t>
    </r>
  </si>
  <si>
    <r>
      <rPr>
        <sz val="9"/>
        <color indexed="8"/>
        <rFont val="Arial"/>
        <family val="2"/>
      </rPr>
      <t xml:space="preserve">Pacific Islander       </t>
    </r>
  </si>
  <si>
    <r>
      <rPr>
        <sz val="9"/>
        <color indexed="8"/>
        <rFont val="Arial"/>
        <family val="2"/>
      </rPr>
      <t xml:space="preserve">White  </t>
    </r>
  </si>
  <si>
    <r>
      <rPr>
        <sz val="9"/>
        <color indexed="8"/>
        <rFont val="Arial"/>
        <family val="2"/>
      </rPr>
      <t xml:space="preserve">Other  </t>
    </r>
  </si>
  <si>
    <r>
      <rPr>
        <sz val="9"/>
        <color indexed="8"/>
        <rFont val="Arial"/>
        <family val="2"/>
      </rPr>
      <t xml:space="preserve">Decline to State       </t>
    </r>
  </si>
  <si>
    <t xml:space="preserve">How many semesters have you completed here?     </t>
  </si>
  <si>
    <r>
      <rPr>
        <sz val="9"/>
        <color indexed="8"/>
        <rFont val="Arial"/>
        <family val="2"/>
      </rPr>
      <t xml:space="preserve">First Semester </t>
    </r>
  </si>
  <si>
    <r>
      <rPr>
        <sz val="9"/>
        <color indexed="8"/>
        <rFont val="Arial"/>
        <family val="2"/>
      </rPr>
      <t xml:space="preserve">1 or 2 Semester        </t>
    </r>
  </si>
  <si>
    <r>
      <rPr>
        <sz val="9"/>
        <color indexed="8"/>
        <rFont val="Arial"/>
        <family val="2"/>
      </rPr>
      <t xml:space="preserve">3 or 4 Semester        </t>
    </r>
  </si>
  <si>
    <r>
      <rPr>
        <sz val="9"/>
        <color indexed="8"/>
        <rFont val="Arial"/>
        <family val="2"/>
      </rPr>
      <t xml:space="preserve">5 or 6 Semester        </t>
    </r>
  </si>
  <si>
    <r>
      <rPr>
        <sz val="9"/>
        <color indexed="8"/>
        <rFont val="Arial"/>
        <family val="2"/>
      </rPr>
      <t xml:space="preserve">7+ Semester    </t>
    </r>
  </si>
  <si>
    <t xml:space="preserve">What is your current educational goal?  </t>
  </si>
  <si>
    <r>
      <rPr>
        <sz val="9"/>
        <color indexed="8"/>
        <rFont val="Arial"/>
        <family val="2"/>
      </rPr>
      <t xml:space="preserve">Voc/Cert Program       </t>
    </r>
  </si>
  <si>
    <r>
      <rPr>
        <sz val="9"/>
        <color indexed="8"/>
        <rFont val="Arial"/>
        <family val="2"/>
      </rPr>
      <t xml:space="preserve">Update/Acquire Job Skills      </t>
    </r>
  </si>
  <si>
    <r>
      <rPr>
        <sz val="9"/>
        <color indexed="8"/>
        <rFont val="Arial"/>
        <family val="2"/>
      </rPr>
      <t xml:space="preserve">AA/AS  </t>
    </r>
  </si>
  <si>
    <r>
      <rPr>
        <sz val="9"/>
        <color indexed="8"/>
        <rFont val="Arial"/>
        <family val="2"/>
      </rPr>
      <t xml:space="preserve">Transfer to 4 yr       </t>
    </r>
  </si>
  <si>
    <r>
      <rPr>
        <sz val="9"/>
        <color indexed="8"/>
        <rFont val="Arial"/>
        <family val="2"/>
      </rPr>
      <t xml:space="preserve">Improved Math/Eng      </t>
    </r>
  </si>
  <si>
    <r>
      <rPr>
        <sz val="9"/>
        <color indexed="8"/>
        <rFont val="Arial"/>
        <family val="2"/>
      </rPr>
      <t xml:space="preserve">Personal Interest      </t>
    </r>
  </si>
  <si>
    <t xml:space="preserve">MiraCosta College adequately prepares students to succeed at transfer institutions.     </t>
  </si>
  <si>
    <t xml:space="preserve">Strongly Agree </t>
  </si>
  <si>
    <r>
      <rPr>
        <sz val="9"/>
        <color indexed="8"/>
        <rFont val="Arial"/>
        <family val="2"/>
      </rPr>
      <t xml:space="preserve">Strongly Agree </t>
    </r>
  </si>
  <si>
    <t xml:space="preserve">Agree  </t>
  </si>
  <si>
    <r>
      <rPr>
        <sz val="9"/>
        <color indexed="8"/>
        <rFont val="Arial"/>
        <family val="2"/>
      </rPr>
      <t xml:space="preserve">Agree  </t>
    </r>
  </si>
  <si>
    <t xml:space="preserve">Disagree       </t>
  </si>
  <si>
    <r>
      <rPr>
        <sz val="9"/>
        <color indexed="8"/>
        <rFont val="Arial"/>
        <family val="2"/>
      </rPr>
      <t xml:space="preserve">Disagree       </t>
    </r>
  </si>
  <si>
    <t xml:space="preserve">Strongly Disagree      </t>
  </si>
  <si>
    <r>
      <rPr>
        <sz val="9"/>
        <color indexed="8"/>
        <rFont val="Arial"/>
        <family val="2"/>
      </rPr>
      <t xml:space="preserve">Strongly Disagree      </t>
    </r>
  </si>
  <si>
    <t xml:space="preserve">Don't Know/Doesn't Apply       </t>
  </si>
  <si>
    <r>
      <rPr>
        <sz val="9"/>
        <color indexed="8"/>
        <rFont val="Arial"/>
        <family val="2"/>
      </rPr>
      <t xml:space="preserve">Don't Know/Doesn't Apply       </t>
    </r>
  </si>
  <si>
    <t xml:space="preserve">MiraCosta College adequately prepares students to succeed in the workforce.     </t>
  </si>
  <si>
    <t>Strongly Agree</t>
  </si>
  <si>
    <r>
      <rPr>
        <sz val="9"/>
        <color indexed="8"/>
        <rFont val="Arial"/>
        <family val="2"/>
      </rPr>
      <t>Strongly Agree</t>
    </r>
  </si>
  <si>
    <r>
      <rPr>
        <sz val="9"/>
        <color indexed="8"/>
        <rFont val="Arial"/>
        <family val="2"/>
      </rPr>
      <t>Agree</t>
    </r>
  </si>
  <si>
    <r>
      <rPr>
        <sz val="9"/>
        <color indexed="8"/>
        <rFont val="Arial"/>
        <family val="2"/>
      </rPr>
      <t>Disagree</t>
    </r>
  </si>
  <si>
    <r>
      <rPr>
        <sz val="9"/>
        <color indexed="8"/>
        <rFont val="Arial"/>
        <family val="2"/>
      </rPr>
      <t>Strongly Disagree</t>
    </r>
  </si>
  <si>
    <r>
      <rPr>
        <sz val="9"/>
        <color indexed="8"/>
        <rFont val="Arial"/>
        <family val="2"/>
      </rPr>
      <t>Don't Know/Doesn't Apply</t>
    </r>
  </si>
  <si>
    <t xml:space="preserve">MiraCosta College personnel clearly and consistently demonstrate that they value the diversity of individual students.  </t>
  </si>
  <si>
    <t xml:space="preserve">General education courses I have taken at MiraCosta College have helped me become a more effective learner.     </t>
  </si>
  <si>
    <t xml:space="preserve">My instructors clearly explain the criteria by which they assign grades.        </t>
  </si>
  <si>
    <t xml:space="preserve">Classes are small enough that I feel I can ask questions and interact with the instructor.      </t>
  </si>
  <si>
    <t xml:space="preserve">I have adequate opportunities to contact my instructors outside of the classroom.       </t>
  </si>
  <si>
    <t xml:space="preserve">I am satisfied with the variety of courses offered by MiraCosta College.        </t>
  </si>
  <si>
    <t xml:space="preserve">I am satisfied with the flexible times (i.e. evening, late start, weekends) of courses offered by MiraCosta College.    </t>
  </si>
  <si>
    <t xml:space="preserve">I am satisfied with the format (i.e. online, on-campus, self-paced) in which courses offered by MiraCosta College.      </t>
  </si>
  <si>
    <t xml:space="preserve">MiraCosta College faculty make it clear when they are presenting established facts and when they are presenting personal opinions.      </t>
  </si>
  <si>
    <t xml:space="preserve">The classroom environment at MiraCosta supports discussion of controversial issues.     </t>
  </si>
  <si>
    <t xml:space="preserve">I am satisfied with my opportunities to become involved with the community through service learning and other instructor-led projects.  </t>
  </si>
  <si>
    <t xml:space="preserve">I can register for classes easily with the SURF online registration system.     </t>
  </si>
  <si>
    <t xml:space="preserve">MiraCosta provides students with a variety of learning opportunities for personal and professional growth.      </t>
  </si>
  <si>
    <t xml:space="preserve">The information in the college catalog is current and useful.   </t>
  </si>
  <si>
    <t xml:space="preserve">The MiraCosta College class schedule is easy to read and understand.    </t>
  </si>
  <si>
    <t xml:space="preserve">I can get the help and information I need when I go to Admissions and Records.  </t>
  </si>
  <si>
    <t xml:space="preserve">The counselors at MiraCosta College have been helpful in guiding me in my educational goals.    </t>
  </si>
  <si>
    <t xml:space="preserve">The Disabled Students Programs and Services (DSPS) supports the educational and physical needs of students at MiraCosta.        </t>
  </si>
  <si>
    <t xml:space="preserve">The Extended Opportunities Programs and Services (EOPS) Department supports the educational needs of students at MiraCosta College.     </t>
  </si>
  <si>
    <t xml:space="preserve">Adequate tutoring has been available when needed.       </t>
  </si>
  <si>
    <t xml:space="preserve">Tutoring has helped me to better understand course material or improve my study skills. </t>
  </si>
  <si>
    <t xml:space="preserve">I am satisfied with the services offered by the Career Services program.        </t>
  </si>
  <si>
    <t xml:space="preserve">I am satisfied with the Service Learning Program at MiraCosta College.  </t>
  </si>
  <si>
    <t xml:space="preserve">When I'm on campus, I feel personally safe.     </t>
  </si>
  <si>
    <t xml:space="preserve">When I'm on campus, I feel that my belongings are safe. </t>
  </si>
  <si>
    <t xml:space="preserve">I am satisfied with the programs and services offered by the Institute for International Perspectives for international students and Study Abroad programs.     </t>
  </si>
  <si>
    <t xml:space="preserve">I am satisfied with the information and advice provided by the University Transfer Center.      </t>
  </si>
  <si>
    <t xml:space="preserve">I am satisfied with student activities and organizations at MiraCosta College (e.g. College hour, Student clubs).       </t>
  </si>
  <si>
    <t xml:space="preserve">The student activities and organizations at MiraCosta have increased my awareness of responsibility to my community.    </t>
  </si>
  <si>
    <t xml:space="preserve">I am satisfied with the services provided by the Financial Aid office.  </t>
  </si>
  <si>
    <t xml:space="preserve">Financial aid from MiraCosta College is an important part of my ability to achieve my educational goals.        </t>
  </si>
  <si>
    <t xml:space="preserve">I have been made aware of scholarship opportunities at MiraCosta College.       </t>
  </si>
  <si>
    <t xml:space="preserve">The MiraCosta College Bookstore is adequate for my needs.       </t>
  </si>
  <si>
    <t xml:space="preserve">Sufficient staff assistance is available in the open computer labs.     </t>
  </si>
  <si>
    <t xml:space="preserve">Open computer labs are available an adequate number of hours and days each week.        </t>
  </si>
  <si>
    <t xml:space="preserve">Open computer labs provided for student use are adequately maintained.  </t>
  </si>
  <si>
    <t xml:space="preserve">The library is open an adequate number of hours.        </t>
  </si>
  <si>
    <t xml:space="preserve">The library staff provides adequate assistance to help me with my research needs.       </t>
  </si>
  <si>
    <t xml:space="preserve">I am satisfied with the materials and services in the Library at the campus that I attend most often.   </t>
  </si>
  <si>
    <t xml:space="preserve">The technology available at MiraCosta College is appropriate and up-to-date.    </t>
  </si>
  <si>
    <t xml:space="preserve">The classrooms and facilities at MiraCosta College are well maintained. </t>
  </si>
  <si>
    <t xml:space="preserve">The buildings at MiraCosta are accessible to students, including those with disabilities.       </t>
  </si>
  <si>
    <t xml:space="preserve">The classrooms and facilities at MiraCosta College adequately support student learning programs and services.   </t>
  </si>
  <si>
    <t xml:space="preserve">Parking facilities at MiraCosta College are adequate for my needs.      </t>
  </si>
  <si>
    <t xml:space="preserve">The computer hardware and software at MiraCosta College support my learning.    </t>
  </si>
  <si>
    <t xml:space="preserve">The technology support personnel at MiraCosta College support my learning.      </t>
  </si>
  <si>
    <t xml:space="preserve">When the use of technology is required for a course, it is available at appropriate times and places (on campus and/or on the web).     </t>
  </si>
  <si>
    <t xml:space="preserve">If I have a problem at MiraCosta College, I know where to go to have it addressed.      </t>
  </si>
  <si>
    <t xml:space="preserve">I am satisfied with the way student government represents students and student interests.       </t>
  </si>
  <si>
    <t xml:space="preserve">MiraCosta College makes it easy for me to understand college policies and procedures.   </t>
  </si>
  <si>
    <t xml:space="preserve">Students have an equitable role in governing, planning, budgeting and policy-making bodies.     </t>
  </si>
  <si>
    <t>Percent Agreement</t>
  </si>
  <si>
    <t>Percent Disagreement</t>
  </si>
  <si>
    <t xml:space="preserve">The MiraCosta College catalog is easy to read and understand. </t>
  </si>
  <si>
    <t>#</t>
  </si>
  <si>
    <t>%</t>
  </si>
  <si>
    <t xml:space="preserve">I understand the statement of philosophy and rationale for general education requirements.  </t>
  </si>
  <si>
    <t>I am satisfied with the number of flexible course offerings available at MiraCosta College</t>
  </si>
  <si>
    <t>A great place!!!</t>
  </si>
  <si>
    <t>A.C&gt; is NEEDED in upper gym it gets too hot to work out.</t>
  </si>
  <si>
    <t>All the services are beeter in San ELijo campus.</t>
  </si>
  <si>
    <t>Get more student parking!</t>
  </si>
  <si>
    <t>A little more parking.</t>
  </si>
  <si>
    <t>Admissions staff are awesome!</t>
  </si>
  <si>
    <t>Cheaper access to programs needed for Student education such as Maya and Adobe Products.</t>
  </si>
  <si>
    <t>The faculty is also really nice, they help when I need it.  When I ask questions they answer them the best they can!</t>
  </si>
  <si>
    <t>A wonderful campus.</t>
  </si>
  <si>
    <t>Awesome Library</t>
  </si>
  <si>
    <t>Financial aid people could be a little more helpful and have better communication skills/personable skills.</t>
  </si>
  <si>
    <t>The staff at the library have been extremely courteous.</t>
  </si>
  <si>
    <t>All the teachers here at MiraCosta have been very helpful and have made my learning experience thus far very enjoyable.</t>
  </si>
  <si>
    <t>Bookstore should supply ART supplies for the Art classes.</t>
  </si>
  <si>
    <t>For someone like myself receiving financial aid - MiraCosta is a great foundation and stepping stone to a 4 year college!</t>
  </si>
  <si>
    <t>We also need more counselors.</t>
  </si>
  <si>
    <t>Appreciate the Community Education Services and LIFE made available to Seniors.</t>
  </si>
  <si>
    <t>Cheaper textbooks at the bookstore.</t>
  </si>
  <si>
    <t>Great people</t>
  </si>
  <si>
    <t>As a CLC students, books are too expensive on main campus. &gt;:(</t>
  </si>
  <si>
    <t>Fix the parking.</t>
  </si>
  <si>
    <t>I also appreciate the help received in the computer labs in the libraries.  They are knowledgable and helpful when we need to get projects finished.</t>
  </si>
  <si>
    <t>As an English student I would like to have more classes in order to improve my English skills.  Thank you :)</t>
  </si>
  <si>
    <t>Girls bathrooms are too smal (doorways get congested.)</t>
  </si>
  <si>
    <t>I also feel really safe here and comfortable.</t>
  </si>
  <si>
    <t>Be more informative about student clubs and activities.  I know nothing about student body.</t>
  </si>
  <si>
    <t>Great school</t>
  </si>
  <si>
    <t>I would HIGHLY recommend MiraCosta to any student who seeks an excellent education and a positive college experience.</t>
  </si>
  <si>
    <t>Besides the bullshit politics, MCC has been very good.</t>
  </si>
  <si>
    <t>Have always had a good learning experience here.</t>
  </si>
  <si>
    <t>It will be great to get a diploma on a 1-2 year term for something that we would like to enjoy in the future.</t>
  </si>
  <si>
    <t>Black Student Union is the hest here I've ever seen.</t>
  </si>
  <si>
    <t>I also appreciate the help I have received at school on campus when I have a question or need help with finding buildings or classes.</t>
  </si>
  <si>
    <t>It would be nice if labs were open later on Friday and Saturday.</t>
  </si>
  <si>
    <t>Books are expensive.</t>
  </si>
  <si>
    <t>I feel safe.</t>
  </si>
  <si>
    <t>I've learned more here than at my previous college, GCC.</t>
  </si>
  <si>
    <t>Bookstore - WAY OVERPRICED!!  Need to expand selection and have books in on-time before the class starts.</t>
  </si>
  <si>
    <t>I fell MiraCosta is a GREAT junior college!  I've learned a lot in a short period of time - WONDERFUL teachers!</t>
  </si>
  <si>
    <t>Jane Herrick is the best computer instructor I have ever had.  Her course is extremely well-organized.</t>
  </si>
  <si>
    <t>Bookstore is over-priced.  We are students, we don't have $150 to spend on a textbook the bookstore won't take back next semester.</t>
  </si>
  <si>
    <t>I have learned a lot and had amazing professors.</t>
  </si>
  <si>
    <t>Make SURF more organized and helpful. Thank!</t>
  </si>
  <si>
    <t>Bruce Hoskins and Steve Wezniak are great teachers.  I try to take every class they offer even if it does not apply to my needed credit courses.</t>
  </si>
  <si>
    <t>I just wish one would accomodate to outside personal problems.</t>
  </si>
  <si>
    <t>Needs some more parking, but it's not bad.</t>
  </si>
  <si>
    <t>Build Multi-level parking structures on existing lots.  I've attended classes at Mesa, Miramar, Palomar, and Cuyamaca and none of those institutions has a parking situation as unacceptable as MiraCosta (Oceanside).</t>
  </si>
  <si>
    <t>I love how clean it is here!  Palomar is such a dump compared to here. :)</t>
  </si>
  <si>
    <t>Parking lots near my classroom are full when I arrive.</t>
  </si>
  <si>
    <t>Campus security is lame EXCEPT for the cop with the Dodge Charger.  He is awesome, reward him.</t>
  </si>
  <si>
    <t>I love the class sizes here.</t>
  </si>
  <si>
    <t>The financial Aid Office made it very comfortable to apply for aid.  They did not try to intimidate you made the whole process simple and pleasant.</t>
  </si>
  <si>
    <t>Charge a parking "tax" that is included in the price of registration so that revenue for the parking dep. is forcastable.  This would also be greener as you wouldn't have to print parking permits.</t>
  </si>
  <si>
    <t>I really enjoy the classes here at the Senior Center.</t>
  </si>
  <si>
    <t>The one thing I would change is the admissions and records because they aren't always friendly and helpful.</t>
  </si>
  <si>
    <t>Class often starts late - need more of an effort to respect time management.  I work full time during the day.</t>
  </si>
  <si>
    <t>I think they need to get rid of Academic Probation - Dismissal Plan at a community college.  They are the ones paying money, how does this effect the faculty?</t>
  </si>
  <si>
    <t>During 2 months of my study at the college, I have learned many new subjects, helpful for my education.</t>
  </si>
  <si>
    <t>I would suggest getting whiteboards instead of chalk boards.</t>
  </si>
  <si>
    <t>Every time I come here, I have problems with my parking.  I have to spend lots of time to find a parking space.  It's a waste of time.  I think you have to make more parking lots or spaces in order to make our life easier.</t>
  </si>
  <si>
    <t>Ireally like this college.</t>
  </si>
  <si>
    <t>Foods are expensive.</t>
  </si>
  <si>
    <t>it's difficult to get to 5 pm classes.</t>
  </si>
  <si>
    <t>Get off MiraCosta's College Back!!</t>
  </si>
  <si>
    <t>Library should be open later on Friday. Thank you!</t>
  </si>
  <si>
    <t>GO MIRACOSTA!</t>
  </si>
  <si>
    <t>Lots of excellent instructors who are very knowledgable in their fields.</t>
  </si>
  <si>
    <t>Go Spartans!!!</t>
  </si>
  <si>
    <t>More acces to important programs needed for multimedia work.</t>
  </si>
  <si>
    <t>Go Team!!</t>
  </si>
  <si>
    <t>More tutoring hours or more students available for tutoring.</t>
  </si>
  <si>
    <t>Good class instructors.</t>
  </si>
  <si>
    <t>My experience here has been nothing less than exceptional in all academic and social aspects.</t>
  </si>
  <si>
    <t>Good Job!</t>
  </si>
  <si>
    <t>My Saturday computer class is very helpful.  I get essential knowledge in this area of my education.  Thank you, Jane.  I have a lot of fun!</t>
  </si>
  <si>
    <t>Good School</t>
  </si>
  <si>
    <t>Parking are faraway from classes in Oceanside.</t>
  </si>
  <si>
    <t>Good School!  Peace.</t>
  </si>
  <si>
    <t>Parking is definitely a problem.  More students are attending this college since it is such a good school.  We need more parking lots.</t>
  </si>
  <si>
    <t>Great School!</t>
  </si>
  <si>
    <t>Teachers are available and the staff does a great job.</t>
  </si>
  <si>
    <t>Great School!!! Keep it up!</t>
  </si>
  <si>
    <t>The bookstore stinks on prices.</t>
  </si>
  <si>
    <t>Great school.</t>
  </si>
  <si>
    <t>The cafeteria is amazing!</t>
  </si>
  <si>
    <t>Great teacher!!! Dorner makes learning fun!  Easy to understand grading and syllabus.  Translates material so you can learn and understand it!  Taking lab with her next semester!!</t>
  </si>
  <si>
    <t>The campus is well kept and safe.</t>
  </si>
  <si>
    <t>I am a high school student taking a math class here at MCC.</t>
  </si>
  <si>
    <t>The computer lab assistants have been extremely helpful.</t>
  </si>
  <si>
    <t>I am a military child and its very had to get in this because I wasn't in this state for two years and my dad was not stationed here.  And he just retired and I was born here and I have profit of it. so I just want to say if there some way that MiraCosta can work something out with that so military kids that was born here and does not have to pay out of state fee's.</t>
  </si>
  <si>
    <t>The markup on books, in the bookstore, is ridiculous!</t>
  </si>
  <si>
    <t>I am new student coming back after years out of school. This has been a wonderful experience for me and everyone has been so helpful, understanding, and kind.</t>
  </si>
  <si>
    <t>The people in the Admissions building could be nicer, they are all rude/mean.</t>
  </si>
  <si>
    <t>I am proud to be MiraCostan.</t>
  </si>
  <si>
    <t>The teachers are helpful and aware of student needs.</t>
  </si>
  <si>
    <t>I am satisfied with all my teachers at MiraCosta.</t>
  </si>
  <si>
    <t>The teachers have been great.  I've been here for 5 terms , it's my last class, well one more terma nd I'm going to get my high school diploma.  Thanks!  MiraCosta is a great school!</t>
  </si>
  <si>
    <t>I am taking Micrsoft WOrd with Jane H. and I am very satisfied with her class.  She is a very flexible person and a very good instructor.</t>
  </si>
  <si>
    <t>The teaching faculty is very dedicated to the student's success in learning new knowledge and skills.</t>
  </si>
  <si>
    <t>I am very impressed with the Oceanside campus!</t>
  </si>
  <si>
    <t>I appreciate the senior program - it has been very helpful.</t>
  </si>
  <si>
    <t>We need a Pool!</t>
  </si>
  <si>
    <t>I believe MiraCosta offers a priceless service to the community in providing a cost efficient education and stepping stone to a four-year college degree.  It would be great to see MCC become a four-year accredited college.</t>
  </si>
  <si>
    <t>We need other classes that help us decide which to pick for our selection and needs.</t>
  </si>
  <si>
    <t>I feel the instructors at MiraCosta do a very good job at teaching their subjects.  I've had better instructors at MiraCosta than any other junior college that I've attended.</t>
  </si>
  <si>
    <t>I have a late class that gets out at 9:30 om.  The campus is lit but dimly in many areas.  I do not see any police officers when I am walking to my car when it is parked far away and I am by myself.</t>
  </si>
  <si>
    <t>I have a medical reason for why I missed a class which had a test in it, with a note from the hospital, and the teacher did not accept it.  I don't think that should be allowed.</t>
  </si>
  <si>
    <t>I have a very hard time finding parking sometimes!  Quite impossible occasionally.</t>
  </si>
  <si>
    <t>I have attended several colleges and I feel that the facilities here at MiraCosta as well as the teachers and programs are exceptional.</t>
  </si>
  <si>
    <t>I have greatly appreciated MiraCosta's consideration of Senior Citizens and the facilities and instructors they provide for those of us interested in maintaining our helath maintenance.  The accomodations have been excellent.</t>
  </si>
  <si>
    <t>I have had a great experience in this first semester at this college.</t>
  </si>
  <si>
    <t>I have really enjoyed my instructors here in Child Development.</t>
  </si>
  <si>
    <t>I have taken computer classes from Jane Herrick at the North County Career Center during the summer of 2008 as well as this class on Saturdays (MircroSoft Word and Excel).  She is an excellent instructor which makes learning computers fun and challenging.  She is an asset to your college.</t>
  </si>
  <si>
    <t>I have taken several classes in several settings with Instructor Jane Herrick.  I am impressed with her positive, patient, and professional presentation.  She is very proactive in making sure everyone understands and keeps up in class.</t>
  </si>
  <si>
    <t>I hear close to nothing about student government.</t>
  </si>
  <si>
    <t>I love chalkboards. White boards are stupid.</t>
  </si>
  <si>
    <t>I love it here and will stay as lon as possible.</t>
  </si>
  <si>
    <t>I love MCC!!</t>
  </si>
  <si>
    <t>I love MiraCosta College!</t>
  </si>
  <si>
    <t>I love MiraCosta College!  This is the best campus!  It has everything I need!  Thank you!!!!</t>
  </si>
  <si>
    <t>I LOVE MIRACOSTA!!!</t>
  </si>
  <si>
    <t>I really appreciate that MiraCosta has adequate facilities for the classes and programs in which we are learning.</t>
  </si>
  <si>
    <t>I really love this school.</t>
  </si>
  <si>
    <t>I recieved a parking ticket on the first day of school for me.  I had late start classes and on the very first day I got a ticket, its not my fault that they began applying tickets so early in the semester.  I think that was inappropriate and the date for which permit is needed hsould have been boldly announced.</t>
  </si>
  <si>
    <t>I request more varieties of food at cafeteria.</t>
  </si>
  <si>
    <t>I think MiraCosta College needs more computers at library upstairs.</t>
  </si>
  <si>
    <t>I think that MiraCosta is a great school.</t>
  </si>
  <si>
    <t>I think the financial aide office should make improvements especially on the currently "it takes eight weeks to process your file."  That's ridiculous and has kept me upset.</t>
  </si>
  <si>
    <t>i think there should be more art related classes, and hands on work like wood carving offered at San Elijo.</t>
  </si>
  <si>
    <t>I think this is a great community college.</t>
  </si>
  <si>
    <t>I thoroughly enjoy and respect all my professors here a lot!!!</t>
  </si>
  <si>
    <t>I transferred to MCC from UCSB in hopes to finish my GE courses and eventually transfer to UCSD.  MCC has ben SO helpful through this process and I have received help in the transfer center to fit my goals.</t>
  </si>
  <si>
    <t>I voted in the last election.  It was fiexed.  One category had only one candidate.  It would be nice to see more discourse on such matters as well.</t>
  </si>
  <si>
    <t>I went to a private four year university last year that is apparently ranked highly as a top west coast school.  It has nothing on MiraCosta.  I am learning more here for under $1000 than I did my last year for an obscene amount of money.  They had no class choices and everything was incredibly limited, particularly the theatre program, which is what I 'm interested in.  MirCosta not only has a more organized program, but each member of its faculty is more than qualified and are the most amazing professors.  Not to mention the quality of the productions and curriculum surpasses the four year uni I went to in every way shape and form.  I'm incredibly grateful for MiraCosta!</t>
  </si>
  <si>
    <t>I wish the books were cheaper because a lot of people don't have the money for them.</t>
  </si>
  <si>
    <t>I wish they had more classes available online or maybe some fast-track classes like Palomar.</t>
  </si>
  <si>
    <t>I wish we had more help at EOPS with bus passes.  I don't have a car and have financial problems.</t>
  </si>
  <si>
    <t>I work until 4:30</t>
  </si>
  <si>
    <t>I would hate to see this school lose its's accreditation.  I love it here and I really believe that the staff does a wonderful job teaching us and keeping students on the track for success.</t>
  </si>
  <si>
    <t>I would like for all math teachers to explain a problem well and to go step by step.</t>
  </si>
  <si>
    <t>I would like to have a gym everyone can use.</t>
  </si>
  <si>
    <t>I would love to see more CHLD twilight classes.</t>
  </si>
  <si>
    <t>I'm happy with this school.</t>
  </si>
  <si>
    <t>It would be nice if the sports, for ex. soccer team wouldn't have stupid requirements to participate.  I.E.  must take a specific class or carry a full course load.  I have an AA degree so I only have a few classes left that are sequential so I can only take 1 at a time.  Ther's no reason for me to take classes w/credits I already have!  I would have really enjoyed playing.</t>
  </si>
  <si>
    <t>I've been to many schools and MiraCosta is the best community college I've attended.</t>
  </si>
  <si>
    <t>Jane Herrick is a Great teacher!  You are lucky to have her!</t>
  </si>
  <si>
    <t>Jane Herrick is a wonderful instructor!  She has a lot of patience and made the computer class fun and challenging.  I would definitely take the classes she teaches and recommend them to friends.</t>
  </si>
  <si>
    <t>Jane Herrick is outstanding in the computer class - A plus!!</t>
  </si>
  <si>
    <t>Jose in the Transfer Center is awesome.</t>
  </si>
  <si>
    <t>Lay off the liberal bull shit about diversity.  It isn't always a good thing.  Diversity is perversity - Savage!</t>
  </si>
  <si>
    <t>Library needs longer hours.  Saturday too!</t>
  </si>
  <si>
    <t>Lots of love for MiraCosta!</t>
  </si>
  <si>
    <t>Mira Costa is one of the best community colleges I have ever attended.</t>
  </si>
  <si>
    <t>MiraCosta College has been exceedingly helpful in preparing me for the career I want and provided competent, helpful instructors for useful, well put together classes.</t>
  </si>
  <si>
    <t>MiraCosta College has been, in my whole life, the most interesting school that I ever attended.  I like how they treat people , as well as, they spreak and pay attention to it.  It is a perfect school.</t>
  </si>
  <si>
    <t>MiraCosta College is the best school comparing with the school I visited in San Diego County.</t>
  </si>
  <si>
    <t>MiraCosta has been a great course.  It's been a life changing experience.  I have learned so much.</t>
  </si>
  <si>
    <t>MiraCosta has proven to be an invaluable and amazing experience.</t>
  </si>
  <si>
    <t>MiraCosta has provided many valueable resources outside of the classroom to help students succed.  I am very frateful for the Math Learning Center, the tutors, the Writing Center, and the computer lab.</t>
  </si>
  <si>
    <t>MiraCosta is a great college and a good opportunity for me to achieve my goals.:)</t>
  </si>
  <si>
    <t>MiraCosta is amazing ^_^!</t>
  </si>
  <si>
    <t>MiraCosta is amazing.</t>
  </si>
  <si>
    <t>MiraCosta is the best place ever!!!  Everyone here wants to help you in whatever way possible.  I feel it is a privilege to be here.</t>
  </si>
  <si>
    <t>MiraCosta is the best school I've ever been to.  It's a peaceful environment, a pleasant place to learn and study.</t>
  </si>
  <si>
    <t>MiraCosta is the shit.</t>
  </si>
  <si>
    <t>MiraCosta should offer Tai Chi and more Eastern thought based courses.  Also more Staruday P.E. and Dance classes.</t>
  </si>
  <si>
    <t>More clubs and study abroad options.</t>
  </si>
  <si>
    <t>More courses for the arts and entertainment industry, cartooning, illustration, animation, and game design.</t>
  </si>
  <si>
    <t>More Online Classes!!! :)</t>
  </si>
  <si>
    <t>More Parking Spaces!</t>
  </si>
  <si>
    <t>More Parking!!!</t>
  </si>
  <si>
    <t>Most instructors at MiraCosta go at a reasonable pace and make themselves available to students.  The instructors that don't, simply need to stop and ask, "Are there arny questions?" or "What don't you understand?" more often.</t>
  </si>
  <si>
    <t>Mrs. Nancy Schafer, in the Oside DSPS Office, has been a great help to me.  She has encouraged me to continue to stay in school, even though I have hearing loss, and that makes me want to quit school.</t>
  </si>
  <si>
    <t>Music Department is Killer!!!Oceanside</t>
  </si>
  <si>
    <t>My classes are split between San Elijo and Oceanside both campuses are beautiful and clean and I feel extremely safe.</t>
  </si>
  <si>
    <t>My experience at MCC over the last year has been great.  Really good teachers, small classes, and lots of courses offered.</t>
  </si>
  <si>
    <t>My experience here at MiraCosta have been excellent.  I have felt comfortable and like I belong from the very first day.  All of the teachers have made my learning experience easy.  I am confident that what I learn at MiraCosta will help me throughout my whole life, and will help me when I transfer to a 4 yr college.</t>
  </si>
  <si>
    <t>My instructor Jane Herrick is awesome!</t>
  </si>
  <si>
    <t>Need bigger desks in classrooms! I am a student with DSPS and we have talked about increasing the number of disabled student deks TTH.  The regular desks are too small and uncomfortable for someone with back problems etc...Please increase the # of larger desks per classroom.</t>
  </si>
  <si>
    <t>Needs more parking</t>
  </si>
  <si>
    <t>Needs to be a non-smoking campus.</t>
  </si>
  <si>
    <t>Never any parking.</t>
  </si>
  <si>
    <t>Nice Work.  Keep it up!  Very happy.</t>
  </si>
  <si>
    <t>Oceanside needs more parking or bring more higher level math classes to the San Elijo campus.</t>
  </si>
  <si>
    <t>Online access slowed me down with accessing class material.  Never received response from tech by email.</t>
  </si>
  <si>
    <t>Only being able to attend evenings or on-line, there are not enough safely lighted parking nor are the services open late enough.  I have had to leave work early to be able to do some things.</t>
  </si>
  <si>
    <t>Opportunities for seniors to continue learning are appreciated.</t>
  </si>
  <si>
    <t>Parking at the start of the semester was very difficult to find!  Depending on the time it can still be difficult to park.</t>
  </si>
  <si>
    <t>Parking can be rediculous and I don't think poor students hsould have to pay in order to park at school.  Way to expensive.</t>
  </si>
  <si>
    <t>Parking costs too much, more free parking!</t>
  </si>
  <si>
    <t>Parking is a joke.</t>
  </si>
  <si>
    <t>Parking is a joke.  I'm always late having to parkin "overflow" parking.</t>
  </si>
  <si>
    <t>Parking is an issue.</t>
  </si>
  <si>
    <t>Parking is horrible for students!</t>
  </si>
  <si>
    <t>Parking is still a disaster.</t>
  </si>
  <si>
    <t>Parking situation is horrible.</t>
  </si>
  <si>
    <t>Peace and Love.</t>
  </si>
  <si>
    <t>Personally, MiraCosta is a great college.  YOu can really learn and grow here with your education.  It really depends on the student and how they use this school to their advantage.  Thanks!</t>
  </si>
  <si>
    <t>Prices of everything are way too high - books, supplies, parking permits.</t>
  </si>
  <si>
    <t>Probably more careers (short term) should be offered to the students.  We need diversity (options).  I think that is too limited, specially for adults.</t>
  </si>
  <si>
    <t>Provide better air conditioning system throughout campus.</t>
  </si>
  <si>
    <t>Records and Admissions and Financial Aid people (who work there) are extremely rude.  They give you lack of information and don't help you out as much.</t>
  </si>
  <si>
    <t>Request more one on one assistance on assignments.  Learning modes and less questions regarding lab assignment.  In short feel that lab should and/or more quality and readily assist with all tough tutorial questions with regard to types of question or tutorialism.</t>
  </si>
  <si>
    <t>So far so good.</t>
  </si>
  <si>
    <t>So far, I love it here!</t>
  </si>
  <si>
    <t>Some of the professors have negative bias against students w/other primary languages.</t>
  </si>
  <si>
    <t>Some teachers need to be more understanding about certain situations.  My husband is currently deployed to Iraq and I told my teachers that I couldn't turn my phone off in case he called and they were just really rude.  My husband isn't on a vacation.  He's in a war zone and for this college being in a huge military town, they don't seem to care.</t>
  </si>
  <si>
    <t>STOP MAKING TICKETS SO EXPENSIVE!!</t>
  </si>
  <si>
    <t>Teachers are extremely helpful and also the tutors.</t>
  </si>
  <si>
    <t>Thanks for the non-credit balance class.</t>
  </si>
  <si>
    <t>Thanks, MCC!</t>
  </si>
  <si>
    <t>That was more questions than I wanted to answer.</t>
  </si>
  <si>
    <t>The admissions/records ladies need to respect the students more and act like they care.</t>
  </si>
  <si>
    <t>The bookstore is too expensive and are always overstock.</t>
  </si>
  <si>
    <t>The bookstore is way too expensive!</t>
  </si>
  <si>
    <t>The bookstore needs to be open more often and you don't need to make everything so goddam expensive!</t>
  </si>
  <si>
    <t>The campus police is too strict!!!</t>
  </si>
  <si>
    <t>The campus really needs better parking facilities.</t>
  </si>
  <si>
    <t>The campus/college is wonderful!</t>
  </si>
  <si>
    <t>The class variety is great, but classes are filling faster these days I think having more of the same classes open would work wonders as more students in the future attend MiraCosta.</t>
  </si>
  <si>
    <t>The classes are cold and crowded.</t>
  </si>
  <si>
    <t>The classes are good sized so I feel comfortable.</t>
  </si>
  <si>
    <t>The computer lab/library should open earlier for students who need to use the facility before class, especially if their class is at 7:30 am and the hub doesn't open until 8:00 am.</t>
  </si>
  <si>
    <t>The Financial Aid Service sucks.</t>
  </si>
  <si>
    <t>The food is great in the cafeteria!</t>
  </si>
  <si>
    <t>The instructor should give us homework that pertains to the chapter and easy to look for.</t>
  </si>
  <si>
    <t>The library and information hub should definitely stay open about an hour or two later.  A lot of students do not have computers at home and depend on the computers in the library to do assignments and research.  Most of us think it should open later during the week and also a few hours on Sunday.</t>
  </si>
  <si>
    <t>The library needs to be open all day Friday and on Sundays!</t>
  </si>
  <si>
    <t>The library open by 7 am would be great!</t>
  </si>
  <si>
    <t>The parking situation here at Oceanside campus makes it very stressful before attending class.  You shouldn't ahve to follow and stalk students as they are walking the parking and yell at them "Are you leaving?"</t>
  </si>
  <si>
    <t>The senior exercise/health programs are wonderful and appreciated by the senior community.</t>
  </si>
  <si>
    <t>The teachers have been excellent.</t>
  </si>
  <si>
    <t>There is no need for so much staff parking!</t>
  </si>
  <si>
    <t>There should be a pool!</t>
  </si>
  <si>
    <t>This form is for students that attend classes on campus in most cases.  How about a form for off-campus?</t>
  </si>
  <si>
    <t>This is a really nice school.</t>
  </si>
  <si>
    <t>This is my first semester and I'm enjoying it.</t>
  </si>
  <si>
    <t>This is one of the nicest community colleges in San Diego and I am thankful for all that the college has offered me.</t>
  </si>
  <si>
    <t>This is the best college I have been to when I lived in the US.</t>
  </si>
  <si>
    <t>This school is great and it's a good start for college.</t>
  </si>
  <si>
    <t>This survey appears to apply to "on-campus" classes more than the type of class I attend at the Oceanside Senior Center.  Perhaps you might want to consider a different survey for those students.</t>
  </si>
  <si>
    <t>This was a waste of time as I only take 1 class of dance.</t>
  </si>
  <si>
    <t>Too many questions!</t>
  </si>
  <si>
    <t>Update some of your instructors on how to use Blackboard.</t>
  </si>
  <si>
    <t>Upper - level Italian would be great!</t>
  </si>
  <si>
    <t>Using Word 2007 presents a challenge if your computer at home uses 2003.</t>
  </si>
  <si>
    <t>Very Good!!!</t>
  </si>
  <si>
    <t>Wasn't sure if my teacher was quoting the topic we were studying or expressing personal opinion by stating "Ther is no one truth."  I thought teachers should give opportunity for critical thinking to possibly seek an absolute truth.</t>
  </si>
  <si>
    <t>We need a different survey for olders adults and off campus.</t>
  </si>
  <si>
    <t>We need A/C in the upper gym.</t>
  </si>
  <si>
    <t>We need more parking for students!  A lot MORE!!!</t>
  </si>
  <si>
    <t>What about having science in both the evening and morning.</t>
  </si>
  <si>
    <t>Why don't you have questions about the cafeteria??? :)</t>
  </si>
  <si>
    <t>Woot! Go Spartans!</t>
  </si>
  <si>
    <t>Would be nice to have higher level (200+) Horticulture classes.  They all seem to be entry level.</t>
  </si>
  <si>
    <t>You should have more child development classes online and offered so we can get things done faster. Thanks.</t>
  </si>
  <si>
    <t>You should offer Quickbooks, Outlook, and other art classes at the Mission Branch Campus.</t>
  </si>
  <si>
    <t>Mira Costa College has been important to me in acquiring the knowledge and skills I need to go out into the workforce and be a productive member of the community.</t>
  </si>
  <si>
    <t>So far, so good.  We'll see how things progress if/when I decide to change my certificate program.</t>
  </si>
  <si>
    <t>It will be better if the parking spots are not labeled for employees only and the way we have to get a pass for each visit is a waste of time.</t>
  </si>
  <si>
    <t>I really enjoy all aspects of my college experience at Mira Costa throughout the years, and I truly look forward to each new semester.</t>
  </si>
  <si>
    <t>I take an online class, and only come on campus for tutoring once a week, so I don't have a lot of input.  I'm happy with everything I've experienced so far.</t>
  </si>
  <si>
    <t>The thing that has really disappointed me the most in my experience at Mira Costa, is the counseling at the University Transfer Center. This is the beginning of my third year at Mira Costa, and every time I go to check up with my counselor and make sure I'm on track and following the plans we write up (EVERY time I see them) there's always something new and added classes to my schedule that delay my transfering to another university another semester or year.   I dont have any faith in the counselors and have lost all trust, and almost lost hope that I was ever going to be able to transfer. I needed help and guidance through the process and figuring out the classes I needed. I took everything I was supposed to and it never seemed to be enough to be ready to transfer. My parents and I are really confused and very disappointed.  But other than the counseling services, classes are good, most of the professors I've had were great, and I love the campus. I just didn't want to be here for 3years.</t>
  </si>
  <si>
    <t>Please improve the cafetaria food...the food is so so...but the price is expensive... Thanks</t>
  </si>
  <si>
    <t>My experience at Mira Costa College had always been wonderful. My teachers have always been amazing and helpful and have inspired me to learn about new things and become involved.    My only criticism pertaing to Mira Costa College is the staff in the Admissions and Records Office at the campus I attend most often have been somewhat rude and standoffish towards me in the past on more than one occassion. I would love it if they could be more friendly and welcoming.</t>
  </si>
  <si>
    <t>Great school!</t>
  </si>
  <si>
    <t>i dont like going to school but i love the oceanside campus. it makes me want to go to class. it is beautiful. i would also like to see more bullitins and such for whats going on around campus.</t>
  </si>
  <si>
    <t>Miracosta needs to add more classes, and flexible time schedules.  The lack may be due to budget and financial constraints.  I like their online classes.</t>
  </si>
  <si>
    <t>I am happy to be here. This is the best school ever.</t>
  </si>
  <si>
    <t>The only problem was the instructor did not communicated about homework or quizs to do better.</t>
  </si>
  <si>
    <t>We should have extended hours in the library.  Foe example 7 a.m. till 10 p.m.</t>
  </si>
  <si>
    <t>Overall, MiraCosta is a great school with wonderful staff and instructors. That being said, a few issues need to be addressed. When I wanted to dispute a prerequisite, I was sent from one person to the next. I got the run around from everyone and no one was sure exactly who I needed to speak to or what forms I should fill out. Also, it takes WAY too long to get a counseling appointment. Unless an appointment is made during a school break or in the middle of the semester, there will be a waiting list of 3 to 4 weeks. This doesn't help when a student is trying to register or transfer. Also, MiraCosta has a few teachers who have consistenly had complaints lodged against them, only to have the intructor leave for one semester and then return. It is unfair to the students.</t>
  </si>
  <si>
    <t>I would love to see more photography classes available. I'd much rather attend Mira Costa than Palomar. Thanks.</t>
  </si>
  <si>
    <t>For the most part, my experience with MiraCosta College has been a good one.  However, I do wish that the online Instructors would not assume that I'm much more techy than I am... and just teach the subject in a simple computer format (for non-computer classes).  So that I'm learning what I'm supposed to instead of struggling with some new computer concept.      I am a straight 'A' student taking pre-requisites for a nursing program.  I think that it is ridiculous (as well as a waste of time and resources) that we are required to disect a cat for HUMAN anatomy (when we have human models and 2 wonderful cadavers).  At least for the muscular system - there are really no similarities - except for the fact that there are muscles.  They don't look like human muscles -regarding proportionate size and shape- we mostly talked about the differences of human muscles as opposed to cat muscles (a topic I could do without - and they're not even called human muscle names).  The class barely got to spend anytime with the human models or cadavers because we were required to poke around with these dead cats - I don't get it??!?!  I was highly disappointed that I missed the opportunity to learn more about the HUMAN muscular system in my HUMAN anatomy class.  I will do the research on my own during winter break because I think it is my responsibility to know this, as I'm going to be working with your children and grandchildren's health issues in the future.  But it would have been nice to cover that in my HUMAN anatomy class.</t>
  </si>
  <si>
    <t>I am really enjoying MiraCosta</t>
  </si>
  <si>
    <t>Subject</t>
  </si>
  <si>
    <t>Comment</t>
  </si>
  <si>
    <t>Parking</t>
  </si>
  <si>
    <t>Campus Climate</t>
  </si>
  <si>
    <t>Faculty</t>
  </si>
  <si>
    <t>Community Ed</t>
  </si>
  <si>
    <t>Bookstore</t>
  </si>
  <si>
    <t>Course Offerings</t>
  </si>
  <si>
    <t>Clubs</t>
  </si>
  <si>
    <t>Campus Police</t>
  </si>
  <si>
    <t>Course Scheduling</t>
  </si>
  <si>
    <t>Miscellaneous</t>
  </si>
  <si>
    <t>Cafeteria</t>
  </si>
  <si>
    <t>Veterans</t>
  </si>
  <si>
    <t>ASG</t>
  </si>
  <si>
    <t>Facilities</t>
  </si>
  <si>
    <t>Technology</t>
  </si>
  <si>
    <t>Financial Aid</t>
  </si>
  <si>
    <t>Transfer/Counseling</t>
  </si>
  <si>
    <t>*</t>
  </si>
  <si>
    <t>EOPS</t>
  </si>
  <si>
    <t>Accreditation</t>
  </si>
  <si>
    <t>Athletics</t>
  </si>
  <si>
    <t>Faculy</t>
  </si>
  <si>
    <t>Faculty/Transfer Center</t>
  </si>
  <si>
    <t>Diversity</t>
  </si>
  <si>
    <t>Library</t>
  </si>
  <si>
    <t>Academic Support</t>
  </si>
  <si>
    <t>Programs</t>
  </si>
  <si>
    <t>Smoking</t>
  </si>
  <si>
    <t>Access</t>
  </si>
  <si>
    <t>Costs (General)</t>
  </si>
  <si>
    <t>Professor XXXXXXXXXX does not seem to distinguish between fact and opinion, and his curriculum and policies should be reviewed and dealth with in an apporpriate manner.</t>
  </si>
  <si>
    <t>Vocational Programs</t>
  </si>
  <si>
    <t>Admissions</t>
  </si>
  <si>
    <t>Costs (Tickets)</t>
  </si>
  <si>
    <t>Survey Issues</t>
  </si>
  <si>
    <t>faculty</t>
  </si>
  <si>
    <t>Class Size</t>
  </si>
  <si>
    <t>College Policies</t>
  </si>
  <si>
    <t>Computer Lab</t>
  </si>
  <si>
    <t>The XXXXXXXXXXX in the bookstore is incredibly rude.</t>
  </si>
  <si>
    <t>San Elijo</t>
  </si>
  <si>
    <t>Costs</t>
  </si>
  <si>
    <t>MCC Support</t>
  </si>
  <si>
    <t>SURF</t>
  </si>
  <si>
    <t>Counseling</t>
  </si>
  <si>
    <t>Online Instruction</t>
  </si>
  <si>
    <t>Information</t>
  </si>
  <si>
    <t>Counseling/Transfer Center</t>
  </si>
  <si>
    <t>Both Day and Eve/Twilight Classes</t>
  </si>
  <si>
    <t xml:space="preserve">Undecided     </t>
  </si>
  <si>
    <t xml:space="preserve">Complete Crses for 4 yr      </t>
  </si>
  <si>
    <t>* Categories not included in 2002 Survey</t>
  </si>
  <si>
    <t xml:space="preserve">Complete Crses for 4 yr*        </t>
  </si>
  <si>
    <t xml:space="preserve">Undecided*      </t>
  </si>
  <si>
    <t>"Online"  was not a response category in 2002.</t>
  </si>
  <si>
    <t>Before you review this data, there are a few things to keep in mind:</t>
  </si>
  <si>
    <r>
      <t xml:space="preserve">□ This set of survey data is a </t>
    </r>
    <r>
      <rPr>
        <u/>
        <sz val="10"/>
        <rFont val="Arial"/>
        <family val="2"/>
      </rPr>
      <t>random</t>
    </r>
    <r>
      <rPr>
        <sz val="10"/>
        <rFont val="Arial"/>
        <family val="2"/>
      </rPr>
      <t xml:space="preserve"> sample of students in both the credit and noncredit programs.</t>
    </r>
  </si>
  <si>
    <t>□ The data file for 2002 is no longer available, so specific crosstabulations on that population are not possible.</t>
  </si>
  <si>
    <t>□ If you wish for more detailed information, please contact the Office of Institutional Research.</t>
  </si>
  <si>
    <t>□ Tests of statistical significance between the two populations will take additional time as hand calculation will be necessary.</t>
  </si>
  <si>
    <t>□ 966 surveys were collected,  but 33 students indicated that they had completed the survey in another course section. The duplicate surveys were excluded from the analysis resulting in a sample size of 933 students</t>
  </si>
  <si>
    <t>□ The margin of error is +/-3.11 for 2008,  and +/- 3.83 for 2002.  (95% confidence level) This means that student opinion may vary as much as 3-4 percentage points above or below the percentages in the tables.</t>
  </si>
  <si>
    <t>This is my first semester at MiraCosta. I have been extremely impressed by all staff members of MiraCosta, to include the professors. Everyone has been very helpful and courteous. I could not have picked a better college to continue my education. I really like the fact that I do feel safe on campus especially since my classes are in the evenings. It has truly been a pleasure so far and I look forward to my next semester at MiraCosta. Thank you!!!    XXXXXXXXXXXX</t>
  </si>
  <si>
    <t>I would like to inform to who it may concern that I,XXXXXXXXXX, have enjoyed my experience at CLC on Mission.  Because of Steve Wezniak, I have pushed through to accomplish a goal I thought I would never get.  Not only is he a great teacher who taught well, he went beyond his duty  and was a friend to all of us.  So, I would like to say thanks to Steve Wezniak for a brighter and more fortunate future.  Thank you.</t>
  </si>
</sst>
</file>

<file path=xl/styles.xml><?xml version="1.0" encoding="utf-8"?>
<styleSheet xmlns="http://schemas.openxmlformats.org/spreadsheetml/2006/main">
  <numFmts count="1">
    <numFmt numFmtId="164" formatCode="####"/>
  </numFmts>
  <fonts count="20">
    <font>
      <sz val="10"/>
      <name val="Arial"/>
    </font>
    <font>
      <sz val="10"/>
      <name val="Arial"/>
      <family val="2"/>
    </font>
    <font>
      <sz val="10"/>
      <name val="Arial"/>
      <family val="2"/>
    </font>
    <font>
      <b/>
      <sz val="9"/>
      <color indexed="8"/>
      <name val="Arial Bold"/>
    </font>
    <font>
      <sz val="9"/>
      <color indexed="8"/>
      <name val="Arial"/>
      <family val="2"/>
    </font>
    <font>
      <b/>
      <sz val="9"/>
      <color indexed="8"/>
      <name val="Arial"/>
      <family val="2"/>
    </font>
    <font>
      <b/>
      <sz val="10"/>
      <name val="Arial"/>
      <family val="2"/>
    </font>
    <font>
      <sz val="12"/>
      <color indexed="8"/>
      <name val="Arial"/>
      <family val="2"/>
    </font>
    <font>
      <b/>
      <sz val="9"/>
      <name val="Arial"/>
      <family val="2"/>
    </font>
    <font>
      <sz val="10"/>
      <color indexed="8"/>
      <name val="Arial"/>
      <family val="2"/>
    </font>
    <font>
      <sz val="8"/>
      <color indexed="8"/>
      <name val="Arial"/>
      <family val="2"/>
    </font>
    <font>
      <sz val="8"/>
      <name val="Arial"/>
      <family val="2"/>
    </font>
    <font>
      <sz val="10"/>
      <name val="Arial"/>
      <family val="2"/>
    </font>
    <font>
      <sz val="10"/>
      <name val="Calibri"/>
      <family val="2"/>
    </font>
    <font>
      <b/>
      <sz val="11"/>
      <name val="Calibri"/>
      <family val="2"/>
    </font>
    <font>
      <b/>
      <sz val="6"/>
      <color indexed="8"/>
      <name val="Arial"/>
      <family val="2"/>
    </font>
    <font>
      <b/>
      <sz val="11"/>
      <color theme="0"/>
      <name val="Calibri"/>
      <family val="2"/>
    </font>
    <font>
      <b/>
      <sz val="12"/>
      <color theme="0"/>
      <name val="Arial"/>
      <family val="2"/>
    </font>
    <font>
      <b/>
      <sz val="12"/>
      <name val="Calibri"/>
      <family val="2"/>
    </font>
    <font>
      <u/>
      <sz val="10"/>
      <name val="Arial"/>
      <family val="2"/>
    </font>
  </fonts>
  <fills count="11">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8" tint="-0.499984740745262"/>
        <bgColor indexed="64"/>
      </patternFill>
    </fill>
    <fill>
      <patternFill patternType="solid">
        <fgColor rgb="FFFFFF00"/>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4" fillId="2" borderId="1" xfId="0" applyFont="1" applyFill="1" applyBorder="1" applyAlignment="1">
      <alignment horizontal="left" wrapText="1"/>
    </xf>
    <xf numFmtId="164" fontId="4" fillId="2" borderId="1" xfId="0" applyNumberFormat="1" applyFont="1" applyFill="1" applyBorder="1" applyAlignment="1">
      <alignment horizontal="right"/>
    </xf>
    <xf numFmtId="9" fontId="0" fillId="0" borderId="1" xfId="1" applyFont="1" applyBorder="1" applyAlignment="1"/>
    <xf numFmtId="9" fontId="0" fillId="0" borderId="2" xfId="0" applyNumberFormat="1" applyBorder="1" applyAlignment="1">
      <alignment wrapText="1"/>
    </xf>
    <xf numFmtId="9" fontId="0" fillId="0" borderId="2" xfId="0" applyNumberFormat="1" applyBorder="1" applyAlignment="1"/>
    <xf numFmtId="0" fontId="0" fillId="0" borderId="0" xfId="0" applyBorder="1" applyAlignment="1"/>
    <xf numFmtId="0" fontId="2" fillId="0" borderId="0" xfId="0" applyFont="1" applyBorder="1" applyAlignment="1"/>
    <xf numFmtId="0" fontId="7" fillId="2" borderId="0" xfId="0" applyFont="1" applyFill="1" applyBorder="1" applyAlignment="1">
      <alignment wrapText="1"/>
    </xf>
    <xf numFmtId="0" fontId="6" fillId="3" borderId="2" xfId="0" applyFont="1" applyFill="1" applyBorder="1" applyAlignment="1">
      <alignment horizontal="center" wrapText="1"/>
    </xf>
    <xf numFmtId="0" fontId="8" fillId="4" borderId="1" xfId="0" applyFont="1" applyFill="1" applyBorder="1" applyAlignment="1">
      <alignment horizontal="center" wrapText="1"/>
    </xf>
    <xf numFmtId="9" fontId="0" fillId="0" borderId="0" xfId="0" applyNumberFormat="1" applyFill="1" applyBorder="1" applyAlignment="1"/>
    <xf numFmtId="9" fontId="2" fillId="0" borderId="1" xfId="1" applyFont="1" applyBorder="1" applyAlignment="1"/>
    <xf numFmtId="0" fontId="5" fillId="2" borderId="0" xfId="0" applyFont="1" applyFill="1" applyBorder="1" applyAlignment="1">
      <alignment wrapText="1"/>
    </xf>
    <xf numFmtId="0" fontId="6" fillId="4" borderId="1" xfId="0" applyFont="1" applyFill="1" applyBorder="1" applyAlignment="1">
      <alignment horizontal="center"/>
    </xf>
    <xf numFmtId="0" fontId="5" fillId="2" borderId="1" xfId="0" applyFont="1" applyFill="1" applyBorder="1" applyAlignment="1">
      <alignment horizontal="left" wrapText="1"/>
    </xf>
    <xf numFmtId="164" fontId="5" fillId="2" borderId="1" xfId="0" applyNumberFormat="1" applyFont="1" applyFill="1" applyBorder="1" applyAlignment="1">
      <alignment horizontal="right"/>
    </xf>
    <xf numFmtId="0" fontId="6" fillId="0" borderId="1" xfId="0" applyFont="1" applyBorder="1" applyAlignment="1"/>
    <xf numFmtId="0" fontId="6" fillId="0" borderId="0" xfId="0" applyFont="1" applyBorder="1" applyAlignment="1"/>
    <xf numFmtId="0" fontId="4" fillId="5" borderId="1" xfId="0" applyFont="1" applyFill="1" applyBorder="1" applyAlignment="1">
      <alignment horizontal="left" wrapText="1"/>
    </xf>
    <xf numFmtId="164" fontId="4" fillId="5" borderId="1" xfId="0" applyNumberFormat="1" applyFont="1" applyFill="1" applyBorder="1" applyAlignment="1">
      <alignment horizontal="right"/>
    </xf>
    <xf numFmtId="164" fontId="4" fillId="6" borderId="1" xfId="0" applyNumberFormat="1" applyFont="1" applyFill="1" applyBorder="1" applyAlignment="1">
      <alignment horizontal="right"/>
    </xf>
    <xf numFmtId="9" fontId="12" fillId="6" borderId="1" xfId="1" applyFont="1" applyFill="1" applyBorder="1" applyAlignment="1"/>
    <xf numFmtId="0" fontId="0" fillId="6" borderId="1" xfId="0" applyFill="1" applyBorder="1" applyAlignment="1"/>
    <xf numFmtId="0" fontId="4" fillId="0" borderId="0" xfId="0" applyFont="1" applyFill="1" applyBorder="1" applyAlignment="1">
      <alignment horizontal="left" wrapText="1"/>
    </xf>
    <xf numFmtId="164" fontId="4" fillId="0" borderId="0" xfId="0" applyNumberFormat="1" applyFont="1" applyFill="1" applyBorder="1" applyAlignment="1">
      <alignment horizontal="right"/>
    </xf>
    <xf numFmtId="0" fontId="0" fillId="0" borderId="0" xfId="0" applyFill="1" applyBorder="1" applyAlignment="1"/>
    <xf numFmtId="164" fontId="4" fillId="0" borderId="1" xfId="0" applyNumberFormat="1" applyFont="1" applyFill="1" applyBorder="1" applyAlignment="1">
      <alignment horizontal="right"/>
    </xf>
    <xf numFmtId="0" fontId="9" fillId="2" borderId="1" xfId="0" applyFont="1" applyFill="1" applyBorder="1" applyAlignment="1">
      <alignment horizontal="left" wrapText="1"/>
    </xf>
    <xf numFmtId="164" fontId="9" fillId="2" borderId="1" xfId="0" applyNumberFormat="1" applyFont="1" applyFill="1" applyBorder="1" applyAlignment="1">
      <alignment horizontal="right"/>
    </xf>
    <xf numFmtId="0" fontId="10" fillId="2" borderId="1" xfId="0" applyFont="1" applyFill="1" applyBorder="1" applyAlignment="1">
      <alignment horizontal="left" wrapText="1"/>
    </xf>
    <xf numFmtId="164" fontId="10" fillId="2" borderId="1" xfId="0" applyNumberFormat="1" applyFont="1" applyFill="1" applyBorder="1" applyAlignment="1">
      <alignment horizontal="right"/>
    </xf>
    <xf numFmtId="9" fontId="11" fillId="0" borderId="1" xfId="1" applyFont="1" applyBorder="1" applyAlignment="1"/>
    <xf numFmtId="0" fontId="11" fillId="0" borderId="0" xfId="0" applyFont="1" applyBorder="1" applyAlignment="1"/>
    <xf numFmtId="164" fontId="5" fillId="6" borderId="1" xfId="0" applyNumberFormat="1" applyFont="1" applyFill="1" applyBorder="1" applyAlignment="1">
      <alignment horizontal="right"/>
    </xf>
    <xf numFmtId="9" fontId="2" fillId="0" borderId="1" xfId="1" applyFont="1" applyFill="1" applyBorder="1" applyAlignment="1"/>
    <xf numFmtId="0" fontId="5" fillId="6" borderId="1" xfId="0" applyFont="1" applyFill="1" applyBorder="1" applyAlignment="1">
      <alignment horizontal="left" wrapText="1"/>
    </xf>
    <xf numFmtId="0" fontId="6" fillId="6" borderId="1" xfId="0" applyFont="1" applyFill="1" applyBorder="1" applyAlignment="1"/>
    <xf numFmtId="0" fontId="4" fillId="6" borderId="1" xfId="0" applyFont="1" applyFill="1" applyBorder="1" applyAlignment="1">
      <alignment horizontal="left" wrapText="1"/>
    </xf>
    <xf numFmtId="0" fontId="13" fillId="0" borderId="0" xfId="0" applyFont="1"/>
    <xf numFmtId="0" fontId="13" fillId="0" borderId="0" xfId="0" applyFont="1" applyAlignment="1">
      <alignment wrapText="1"/>
    </xf>
    <xf numFmtId="0" fontId="14" fillId="0" borderId="0" xfId="0" applyFont="1"/>
    <xf numFmtId="0" fontId="16" fillId="7" borderId="1" xfId="0" applyFont="1" applyFill="1" applyBorder="1" applyAlignment="1">
      <alignment wrapText="1"/>
    </xf>
    <xf numFmtId="0" fontId="13" fillId="0" borderId="1" xfId="0" applyFont="1" applyBorder="1" applyAlignment="1">
      <alignment wrapText="1"/>
    </xf>
    <xf numFmtId="0" fontId="13" fillId="0" borderId="1" xfId="0" applyNumberFormat="1" applyFont="1" applyBorder="1" applyAlignment="1">
      <alignment wrapText="1"/>
    </xf>
    <xf numFmtId="10" fontId="0" fillId="0" borderId="1" xfId="1" applyNumberFormat="1" applyFont="1" applyBorder="1" applyAlignment="1"/>
    <xf numFmtId="10" fontId="6" fillId="0" borderId="1" xfId="0" applyNumberFormat="1" applyFont="1" applyBorder="1" applyAlignment="1"/>
    <xf numFmtId="10" fontId="12" fillId="5" borderId="1" xfId="1" applyNumberFormat="1" applyFont="1" applyFill="1" applyBorder="1" applyAlignment="1"/>
    <xf numFmtId="10" fontId="6" fillId="0" borderId="1" xfId="1" applyNumberFormat="1" applyFont="1" applyBorder="1" applyAlignment="1"/>
    <xf numFmtId="10" fontId="0" fillId="0" borderId="2" xfId="0" applyNumberFormat="1" applyBorder="1" applyAlignment="1">
      <alignment wrapText="1"/>
    </xf>
    <xf numFmtId="10" fontId="0" fillId="0" borderId="2" xfId="0" applyNumberFormat="1" applyBorder="1" applyAlignment="1"/>
    <xf numFmtId="0" fontId="4" fillId="10" borderId="1" xfId="0" applyFont="1" applyFill="1" applyBorder="1" applyAlignment="1">
      <alignment horizontal="left" wrapText="1"/>
    </xf>
    <xf numFmtId="164" fontId="4" fillId="10" borderId="3" xfId="0" applyNumberFormat="1" applyFont="1" applyFill="1" applyBorder="1" applyAlignment="1">
      <alignment horizontal="right"/>
    </xf>
    <xf numFmtId="10" fontId="0" fillId="10" borderId="1" xfId="1" applyNumberFormat="1" applyFont="1" applyFill="1" applyBorder="1" applyAlignment="1"/>
    <xf numFmtId="0" fontId="18" fillId="0" borderId="0" xfId="0" applyFont="1" applyAlignment="1"/>
    <xf numFmtId="0" fontId="2" fillId="0" borderId="0" xfId="0" applyFont="1" applyBorder="1" applyAlignment="1">
      <alignment horizontal="left" wrapText="1"/>
    </xf>
    <xf numFmtId="0" fontId="5" fillId="2" borderId="0" xfId="0" applyFont="1" applyFill="1" applyBorder="1" applyAlignment="1">
      <alignment horizontal="center" wrapText="1"/>
    </xf>
    <xf numFmtId="0" fontId="17" fillId="8" borderId="1" xfId="0" applyFont="1" applyFill="1" applyBorder="1" applyAlignment="1">
      <alignment horizontal="center" wrapText="1"/>
    </xf>
    <xf numFmtId="0" fontId="3" fillId="2" borderId="0" xfId="0" applyFont="1" applyFill="1" applyBorder="1" applyAlignment="1">
      <alignment horizontal="center" wrapText="1"/>
    </xf>
    <xf numFmtId="0" fontId="5" fillId="0" borderId="0" xfId="0" applyFont="1" applyFill="1" applyBorder="1" applyAlignment="1">
      <alignment horizontal="center" wrapText="1"/>
    </xf>
    <xf numFmtId="0" fontId="3" fillId="0" borderId="0" xfId="0" applyFont="1" applyFill="1" applyBorder="1" applyAlignment="1">
      <alignment horizontal="center" wrapText="1"/>
    </xf>
    <xf numFmtId="0" fontId="5" fillId="9" borderId="0" xfId="0" applyFont="1" applyFill="1" applyBorder="1" applyAlignment="1">
      <alignment horizontal="center" wrapText="1"/>
    </xf>
    <xf numFmtId="0" fontId="5" fillId="2" borderId="4" xfId="0" applyFont="1" applyFill="1" applyBorder="1" applyAlignment="1">
      <alignment horizontal="center" wrapText="1"/>
    </xf>
    <xf numFmtId="0" fontId="15" fillId="2" borderId="4" xfId="0" applyFont="1" applyFill="1" applyBorder="1" applyAlignment="1">
      <alignment horizontal="center" wrapText="1"/>
    </xf>
    <xf numFmtId="0" fontId="11" fillId="0" borderId="4" xfId="0" applyFont="1" applyBorder="1" applyAlignment="1">
      <alignment horizontal="center"/>
    </xf>
    <xf numFmtId="0" fontId="0" fillId="0" borderId="4" xfId="0"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el">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riel">
      <a:fillStyleLst>
        <a:solidFill>
          <a:schemeClr val="phClr"/>
        </a:solidFill>
        <a:gradFill rotWithShape="1">
          <a:gsLst>
            <a:gs pos="0">
              <a:schemeClr val="phClr">
                <a:tint val="35000"/>
                <a:satMod val="260000"/>
              </a:schemeClr>
            </a:gs>
            <a:gs pos="30000">
              <a:schemeClr val="phClr">
                <a:tint val="38000"/>
                <a:satMod val="260000"/>
              </a:schemeClr>
            </a:gs>
            <a:gs pos="75000">
              <a:schemeClr val="phClr">
                <a:tint val="55000"/>
                <a:satMod val="255000"/>
              </a:schemeClr>
            </a:gs>
            <a:gs pos="100000">
              <a:schemeClr val="phClr">
                <a:tint val="70000"/>
                <a:satMod val="255000"/>
              </a:schemeClr>
            </a:gs>
          </a:gsLst>
          <a:path path="circle">
            <a:fillToRect l="5000" t="100000" r="120000" b="10000"/>
          </a:path>
        </a:gradFill>
        <a:gradFill rotWithShape="1">
          <a:gsLst>
            <a:gs pos="0">
              <a:schemeClr val="phClr">
                <a:shade val="63000"/>
                <a:satMod val="165000"/>
              </a:schemeClr>
            </a:gs>
            <a:gs pos="30000">
              <a:schemeClr val="phClr">
                <a:shade val="58000"/>
                <a:satMod val="165000"/>
              </a:schemeClr>
            </a:gs>
            <a:gs pos="75000">
              <a:schemeClr val="phClr">
                <a:shade val="30000"/>
                <a:satMod val="175000"/>
              </a:schemeClr>
            </a:gs>
            <a:gs pos="100000">
              <a:schemeClr val="phClr">
                <a:shade val="15000"/>
                <a:satMod val="175000"/>
              </a:schemeClr>
            </a:gs>
          </a:gsLst>
          <a:path path="circle">
            <a:fillToRect l="5000" t="100000" r="120000" b="10000"/>
          </a:path>
        </a:gradFill>
      </a:fillStyleLst>
      <a:lnStyleLst>
        <a:ln w="12700" cap="flat" cmpd="sng" algn="ctr">
          <a:solidFill>
            <a:schemeClr val="phClr">
              <a:shade val="70000"/>
              <a:satMod val="150000"/>
            </a:schemeClr>
          </a:solidFill>
          <a:prstDash val="solid"/>
        </a:ln>
        <a:ln w="25400" cap="flat" cmpd="sng" algn="ctr">
          <a:solidFill>
            <a:schemeClr val="phClr"/>
          </a:solidFill>
          <a:prstDash val="solid"/>
        </a:ln>
        <a:ln w="34925" cap="flat" cmpd="sng" algn="ctr">
          <a:solidFill>
            <a:schemeClr val="phClr"/>
          </a:solidFill>
          <a:prstDash val="solid"/>
        </a:ln>
      </a:lnStyleLst>
      <a:effectStyleLst>
        <a:effectStyle>
          <a:effectLst>
            <a:outerShdw blurRad="50800" dist="25000" dir="5400000" rotWithShape="0">
              <a:srgbClr val="000000">
                <a:alpha val="40000"/>
              </a:srgbClr>
            </a:outerShdw>
          </a:effectLst>
        </a:effectStyle>
        <a:effectStyle>
          <a:effectLst>
            <a:outerShdw blurRad="50800" dist="20000" dir="5400000" rotWithShape="0">
              <a:srgbClr val="000000">
                <a:alpha val="42000"/>
              </a:srgbClr>
            </a:outerShdw>
          </a:effectLst>
        </a:effectStyle>
        <a:effectStyle>
          <a:effectLst>
            <a:outerShdw blurRad="50800" dist="20000" dir="5400000" rotWithShape="0">
              <a:srgbClr val="000000">
                <a:alpha val="42000"/>
              </a:srgbClr>
            </a:outerShdw>
          </a:effectLst>
          <a:scene3d>
            <a:camera prst="orthographicFront">
              <a:rot lat="0" lon="0" rev="0"/>
            </a:camera>
            <a:lightRig rig="balanced" dir="t">
              <a:rot lat="0" lon="0" rev="0"/>
            </a:lightRig>
          </a:scene3d>
          <a:sp3d>
            <a:bevelT w="47625" h="69850"/>
            <a:contourClr>
              <a:schemeClr val="lt1"/>
            </a:contourClr>
          </a:sp3d>
        </a:effectStyle>
      </a:effectStyleLst>
      <a:bgFillStyleLst>
        <a:solidFill>
          <a:schemeClr val="phClr"/>
        </a:solidFill>
        <a:gradFill rotWithShape="1">
          <a:gsLst>
            <a:gs pos="0">
              <a:schemeClr val="phClr">
                <a:shade val="58000"/>
                <a:satMod val="125000"/>
              </a:schemeClr>
            </a:gs>
            <a:gs pos="40000">
              <a:schemeClr val="phClr">
                <a:tint val="90000"/>
                <a:shade val="90000"/>
                <a:satMod val="120000"/>
              </a:schemeClr>
            </a:gs>
            <a:gs pos="100000">
              <a:schemeClr val="phClr">
                <a:tint val="50000"/>
              </a:schemeClr>
            </a:gs>
          </a:gsLst>
          <a:lin ang="16200000" scaled="1"/>
        </a:gradFill>
        <a:blipFill>
          <a:blip xmlns:r="http://schemas.openxmlformats.org/officeDocument/2006/relationships" r:embed="rId1">
            <a:duotone>
              <a:schemeClr val="phClr">
                <a:shade val="80000"/>
              </a:schemeClr>
              <a:schemeClr val="phClr">
                <a:tint val="91000"/>
              </a:schemeClr>
            </a:duotone>
          </a:blip>
          <a:tile tx="0" ty="0" sx="40000" sy="50000" flip="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2:N618"/>
  <sheetViews>
    <sheetView tabSelected="1" topLeftCell="A604" zoomScaleNormal="100" zoomScaleSheetLayoutView="40" workbookViewId="0">
      <selection activeCell="A610" sqref="A610:I610"/>
    </sheetView>
  </sheetViews>
  <sheetFormatPr defaultRowHeight="12.75"/>
  <cols>
    <col min="1" max="1" width="14.42578125" style="6" customWidth="1"/>
    <col min="2" max="2" width="9.42578125" style="6" customWidth="1"/>
    <col min="3" max="3" width="7.5703125" style="6" customWidth="1"/>
    <col min="4" max="4" width="14.7109375" style="6" customWidth="1"/>
    <col min="5" max="5" width="9.140625" style="6"/>
    <col min="6" max="6" width="14.28515625" style="6" customWidth="1"/>
    <col min="7" max="7" width="9.140625" style="6"/>
    <col min="8" max="8" width="10.85546875" style="6" customWidth="1"/>
    <col min="9" max="9" width="13.42578125" style="6" customWidth="1"/>
    <col min="10" max="16384" width="9.140625" style="6"/>
  </cols>
  <sheetData>
    <row r="2" spans="1:11" ht="15.75">
      <c r="A2" s="54" t="s">
        <v>465</v>
      </c>
    </row>
    <row r="4" spans="1:11">
      <c r="A4" s="7" t="s">
        <v>466</v>
      </c>
    </row>
    <row r="5" spans="1:11" ht="26.25" customHeight="1">
      <c r="A5" s="55" t="s">
        <v>471</v>
      </c>
      <c r="B5" s="55"/>
      <c r="C5" s="55"/>
      <c r="D5" s="55"/>
      <c r="E5" s="55"/>
      <c r="F5" s="55"/>
      <c r="G5" s="55"/>
      <c r="H5" s="55"/>
      <c r="I5" s="55"/>
    </row>
    <row r="6" spans="1:11" ht="26.25" customHeight="1">
      <c r="A6" s="55" t="s">
        <v>470</v>
      </c>
      <c r="B6" s="55"/>
      <c r="C6" s="55"/>
      <c r="D6" s="55"/>
      <c r="E6" s="55"/>
      <c r="F6" s="55"/>
      <c r="G6" s="55"/>
      <c r="H6" s="55"/>
      <c r="I6" s="55"/>
    </row>
    <row r="7" spans="1:11">
      <c r="A7" s="7" t="s">
        <v>467</v>
      </c>
    </row>
    <row r="8" spans="1:11" ht="24.75" customHeight="1">
      <c r="A8" s="55" t="s">
        <v>469</v>
      </c>
      <c r="B8" s="55"/>
      <c r="C8" s="55"/>
      <c r="D8" s="55"/>
      <c r="E8" s="55"/>
      <c r="F8" s="55"/>
      <c r="G8" s="55"/>
      <c r="H8" s="55"/>
      <c r="I8" s="55"/>
    </row>
    <row r="9" spans="1:11">
      <c r="A9" s="7" t="s">
        <v>468</v>
      </c>
    </row>
    <row r="12" spans="1:11">
      <c r="A12" s="56" t="s">
        <v>3</v>
      </c>
      <c r="B12" s="56"/>
      <c r="C12" s="56"/>
      <c r="D12" s="56"/>
      <c r="E12" s="56"/>
      <c r="F12" s="56"/>
      <c r="G12" s="56"/>
      <c r="H12" s="56"/>
      <c r="I12" s="56"/>
      <c r="J12" s="13"/>
      <c r="K12" s="13"/>
    </row>
    <row r="13" spans="1:11" ht="15.75">
      <c r="A13" s="57">
        <v>2008</v>
      </c>
      <c r="B13" s="57"/>
      <c r="C13" s="57"/>
      <c r="F13" s="57">
        <v>2002</v>
      </c>
      <c r="G13" s="57"/>
      <c r="H13" s="57"/>
      <c r="I13" s="8"/>
    </row>
    <row r="14" spans="1:11">
      <c r="A14" s="14"/>
      <c r="B14" s="14" t="s">
        <v>129</v>
      </c>
      <c r="C14" s="10" t="s">
        <v>130</v>
      </c>
      <c r="F14" s="14"/>
      <c r="G14" s="14" t="s">
        <v>129</v>
      </c>
      <c r="H14" s="10" t="s">
        <v>130</v>
      </c>
    </row>
    <row r="15" spans="1:11">
      <c r="A15" s="1" t="s">
        <v>4</v>
      </c>
      <c r="B15" s="2">
        <v>647</v>
      </c>
      <c r="C15" s="45">
        <f>B15/932</f>
        <v>0.69420600858369097</v>
      </c>
      <c r="F15" s="1" t="s">
        <v>4</v>
      </c>
      <c r="G15" s="2">
        <v>450</v>
      </c>
      <c r="H15" s="45">
        <f>G15/621</f>
        <v>0.72463768115942029</v>
      </c>
    </row>
    <row r="16" spans="1:11">
      <c r="A16" s="1" t="s">
        <v>5</v>
      </c>
      <c r="B16" s="2">
        <v>159</v>
      </c>
      <c r="C16" s="45">
        <f>B16/932</f>
        <v>0.17060085836909872</v>
      </c>
      <c r="F16" s="1" t="s">
        <v>5</v>
      </c>
      <c r="G16" s="2">
        <v>118</v>
      </c>
      <c r="H16" s="45">
        <f>G16/621</f>
        <v>0.19001610305958133</v>
      </c>
    </row>
    <row r="17" spans="1:9">
      <c r="A17" s="1" t="s">
        <v>6</v>
      </c>
      <c r="B17" s="2">
        <v>33</v>
      </c>
      <c r="C17" s="45">
        <f>B17/932</f>
        <v>3.5407725321888413E-2</v>
      </c>
      <c r="F17" s="1" t="s">
        <v>6</v>
      </c>
      <c r="G17" s="2">
        <v>33</v>
      </c>
      <c r="H17" s="45">
        <f>G17/621</f>
        <v>5.3140096618357488E-2</v>
      </c>
    </row>
    <row r="18" spans="1:9">
      <c r="A18" s="1" t="s">
        <v>7</v>
      </c>
      <c r="B18" s="2">
        <v>29</v>
      </c>
      <c r="C18" s="45">
        <f>B18/932</f>
        <v>3.1115879828326181E-2</v>
      </c>
      <c r="F18" s="51" t="s">
        <v>7</v>
      </c>
      <c r="G18" s="52">
        <v>0</v>
      </c>
      <c r="H18" s="53">
        <f>G18/621</f>
        <v>0</v>
      </c>
    </row>
    <row r="19" spans="1:9">
      <c r="A19" s="1" t="s">
        <v>8</v>
      </c>
      <c r="B19" s="2">
        <v>64</v>
      </c>
      <c r="C19" s="45">
        <f>B19/932</f>
        <v>6.8669527896995708E-2</v>
      </c>
      <c r="F19" s="1" t="s">
        <v>8</v>
      </c>
      <c r="G19" s="2">
        <v>20</v>
      </c>
      <c r="H19" s="45">
        <f>G19/621</f>
        <v>3.2206119162640899E-2</v>
      </c>
    </row>
    <row r="20" spans="1:9" s="18" customFormat="1">
      <c r="A20" s="15" t="s">
        <v>1</v>
      </c>
      <c r="B20" s="16">
        <v>932</v>
      </c>
      <c r="C20" s="17"/>
      <c r="F20" s="15" t="s">
        <v>1</v>
      </c>
      <c r="G20" s="16">
        <f>SUM(G15:G19)</f>
        <v>621</v>
      </c>
      <c r="H20" s="17"/>
    </row>
    <row r="21" spans="1:9">
      <c r="F21" s="64" t="s">
        <v>464</v>
      </c>
      <c r="G21" s="65"/>
      <c r="H21" s="65"/>
    </row>
    <row r="22" spans="1:9">
      <c r="A22" s="56" t="s">
        <v>9</v>
      </c>
      <c r="B22" s="56"/>
      <c r="C22" s="56"/>
      <c r="D22" s="56"/>
      <c r="E22" s="56"/>
      <c r="F22" s="56"/>
      <c r="G22" s="56"/>
      <c r="H22" s="56"/>
      <c r="I22" s="56"/>
    </row>
    <row r="23" spans="1:9" ht="15.75">
      <c r="A23" s="57">
        <v>2008</v>
      </c>
      <c r="B23" s="57"/>
      <c r="C23" s="57"/>
      <c r="F23" s="57">
        <v>2002</v>
      </c>
      <c r="G23" s="57"/>
      <c r="H23" s="57"/>
      <c r="I23" s="8"/>
    </row>
    <row r="24" spans="1:9">
      <c r="A24" s="14"/>
      <c r="B24" s="14" t="s">
        <v>129</v>
      </c>
      <c r="C24" s="10" t="s">
        <v>130</v>
      </c>
      <c r="F24" s="14"/>
      <c r="G24" s="14" t="s">
        <v>129</v>
      </c>
      <c r="H24" s="10" t="s">
        <v>130</v>
      </c>
    </row>
    <row r="25" spans="1:9">
      <c r="A25" s="1" t="s">
        <v>10</v>
      </c>
      <c r="B25" s="2">
        <v>326</v>
      </c>
      <c r="C25" s="45">
        <f>B25/895</f>
        <v>0.36424581005586593</v>
      </c>
      <c r="F25" s="1" t="s">
        <v>10</v>
      </c>
      <c r="G25" s="2">
        <v>213</v>
      </c>
      <c r="H25" s="45">
        <f>G25/605</f>
        <v>0.35206611570247937</v>
      </c>
    </row>
    <row r="26" spans="1:9">
      <c r="A26" s="1" t="s">
        <v>11</v>
      </c>
      <c r="B26" s="2">
        <v>176</v>
      </c>
      <c r="C26" s="45">
        <f t="shared" ref="C26:C32" si="0">B26/895</f>
        <v>0.19664804469273742</v>
      </c>
      <c r="F26" s="1" t="s">
        <v>11</v>
      </c>
      <c r="G26" s="2">
        <v>141</v>
      </c>
      <c r="H26" s="45">
        <f t="shared" ref="H26:H32" si="1">G26/605</f>
        <v>0.23305785123966943</v>
      </c>
    </row>
    <row r="27" spans="1:9">
      <c r="A27" s="1" t="s">
        <v>12</v>
      </c>
      <c r="B27" s="2">
        <v>205</v>
      </c>
      <c r="C27" s="45">
        <f t="shared" si="0"/>
        <v>0.22905027932960895</v>
      </c>
      <c r="F27" s="1" t="s">
        <v>12</v>
      </c>
      <c r="G27" s="2">
        <v>137</v>
      </c>
      <c r="H27" s="45">
        <f t="shared" si="1"/>
        <v>0.22644628099173553</v>
      </c>
    </row>
    <row r="28" spans="1:9">
      <c r="A28" s="1" t="s">
        <v>13</v>
      </c>
      <c r="B28" s="2">
        <v>52</v>
      </c>
      <c r="C28" s="45">
        <f t="shared" si="0"/>
        <v>5.8100558659217878E-2</v>
      </c>
      <c r="F28" s="1" t="s">
        <v>13</v>
      </c>
      <c r="G28" s="2">
        <v>32</v>
      </c>
      <c r="H28" s="45">
        <f t="shared" si="1"/>
        <v>5.2892561983471073E-2</v>
      </c>
    </row>
    <row r="29" spans="1:9">
      <c r="A29" s="1" t="s">
        <v>14</v>
      </c>
      <c r="B29" s="2">
        <v>20</v>
      </c>
      <c r="C29" s="45">
        <f t="shared" si="0"/>
        <v>2.23463687150838E-2</v>
      </c>
      <c r="F29" s="1" t="s">
        <v>14</v>
      </c>
      <c r="G29" s="2">
        <v>8</v>
      </c>
      <c r="H29" s="45">
        <f t="shared" si="1"/>
        <v>1.3223140495867768E-2</v>
      </c>
    </row>
    <row r="30" spans="1:9">
      <c r="A30" s="1" t="s">
        <v>15</v>
      </c>
      <c r="B30" s="2">
        <v>33</v>
      </c>
      <c r="C30" s="45">
        <f t="shared" si="0"/>
        <v>3.6871508379888271E-2</v>
      </c>
      <c r="F30" s="1" t="s">
        <v>15</v>
      </c>
      <c r="G30" s="2">
        <v>31</v>
      </c>
      <c r="H30" s="45">
        <f t="shared" si="1"/>
        <v>5.1239669421487603E-2</v>
      </c>
    </row>
    <row r="31" spans="1:9">
      <c r="A31" s="1" t="s">
        <v>16</v>
      </c>
      <c r="B31" s="2">
        <v>58</v>
      </c>
      <c r="C31" s="45">
        <f t="shared" si="0"/>
        <v>6.4804469273743018E-2</v>
      </c>
      <c r="F31" s="1" t="s">
        <v>16</v>
      </c>
      <c r="G31" s="2">
        <v>27</v>
      </c>
      <c r="H31" s="45">
        <f t="shared" si="1"/>
        <v>4.4628099173553717E-2</v>
      </c>
    </row>
    <row r="32" spans="1:9">
      <c r="A32" s="1" t="s">
        <v>17</v>
      </c>
      <c r="B32" s="2">
        <v>25</v>
      </c>
      <c r="C32" s="45">
        <f t="shared" si="0"/>
        <v>2.7932960893854747E-2</v>
      </c>
      <c r="F32" s="1" t="s">
        <v>17</v>
      </c>
      <c r="G32" s="2">
        <v>16</v>
      </c>
      <c r="H32" s="45">
        <f t="shared" si="1"/>
        <v>2.6446280991735537E-2</v>
      </c>
    </row>
    <row r="33" spans="1:9" s="18" customFormat="1">
      <c r="A33" s="15" t="s">
        <v>1</v>
      </c>
      <c r="B33" s="16">
        <v>895</v>
      </c>
      <c r="C33" s="17"/>
      <c r="F33" s="15" t="s">
        <v>1</v>
      </c>
      <c r="G33" s="16">
        <f>SUM(G25:G32)</f>
        <v>605</v>
      </c>
      <c r="H33" s="17"/>
    </row>
    <row r="35" spans="1:9">
      <c r="A35" s="56" t="s">
        <v>18</v>
      </c>
      <c r="B35" s="56"/>
      <c r="C35" s="56"/>
      <c r="D35" s="56"/>
      <c r="E35" s="56"/>
      <c r="F35" s="56"/>
      <c r="G35" s="56"/>
      <c r="H35" s="56"/>
      <c r="I35" s="56"/>
    </row>
    <row r="36" spans="1:9" ht="15.75">
      <c r="A36" s="57">
        <v>2008</v>
      </c>
      <c r="B36" s="57"/>
      <c r="C36" s="57"/>
      <c r="F36" s="57">
        <v>2002</v>
      </c>
      <c r="G36" s="57"/>
      <c r="H36" s="57"/>
      <c r="I36" s="8"/>
    </row>
    <row r="37" spans="1:9">
      <c r="A37" s="14"/>
      <c r="B37" s="14" t="s">
        <v>129</v>
      </c>
      <c r="C37" s="10" t="s">
        <v>130</v>
      </c>
      <c r="F37" s="14"/>
      <c r="G37" s="14" t="s">
        <v>129</v>
      </c>
      <c r="H37" s="10" t="s">
        <v>130</v>
      </c>
    </row>
    <row r="38" spans="1:9">
      <c r="A38" s="1" t="s">
        <v>19</v>
      </c>
      <c r="B38" s="2">
        <v>547</v>
      </c>
      <c r="C38" s="45">
        <f>B38/932</f>
        <v>0.58690987124463523</v>
      </c>
      <c r="F38" s="1" t="s">
        <v>19</v>
      </c>
      <c r="G38" s="2">
        <v>326</v>
      </c>
      <c r="H38" s="45">
        <f>G38/612</f>
        <v>0.5326797385620915</v>
      </c>
    </row>
    <row r="39" spans="1:9">
      <c r="A39" s="1" t="s">
        <v>20</v>
      </c>
      <c r="B39" s="2">
        <v>175</v>
      </c>
      <c r="C39" s="45">
        <f>B39/932</f>
        <v>0.18776824034334763</v>
      </c>
      <c r="F39" s="1" t="s">
        <v>20</v>
      </c>
      <c r="G39" s="2">
        <v>127</v>
      </c>
      <c r="H39" s="45">
        <f>G39/612</f>
        <v>0.20751633986928106</v>
      </c>
    </row>
    <row r="40" spans="1:9" ht="36">
      <c r="A40" s="1" t="s">
        <v>458</v>
      </c>
      <c r="B40" s="2">
        <v>210</v>
      </c>
      <c r="C40" s="45">
        <f>B40/932</f>
        <v>0.22532188841201717</v>
      </c>
      <c r="F40" s="1" t="s">
        <v>458</v>
      </c>
      <c r="G40" s="2">
        <v>159</v>
      </c>
      <c r="H40" s="45">
        <f>G40/612</f>
        <v>0.25980392156862747</v>
      </c>
    </row>
    <row r="41" spans="1:9" s="18" customFormat="1">
      <c r="A41" s="15" t="s">
        <v>1</v>
      </c>
      <c r="B41" s="16">
        <v>932</v>
      </c>
      <c r="C41" s="17"/>
      <c r="F41" s="15" t="s">
        <v>1</v>
      </c>
      <c r="G41" s="16">
        <v>612</v>
      </c>
      <c r="H41" s="17"/>
    </row>
    <row r="43" spans="1:9">
      <c r="A43" s="56" t="s">
        <v>21</v>
      </c>
      <c r="B43" s="56"/>
      <c r="C43" s="56"/>
      <c r="D43" s="56"/>
      <c r="E43" s="56"/>
      <c r="F43" s="56"/>
      <c r="G43" s="56"/>
      <c r="H43" s="56"/>
      <c r="I43" s="56"/>
    </row>
    <row r="44" spans="1:9" ht="15.75">
      <c r="A44" s="57">
        <v>2008</v>
      </c>
      <c r="B44" s="57"/>
      <c r="C44" s="57"/>
      <c r="F44" s="57">
        <v>2002</v>
      </c>
      <c r="G44" s="57"/>
      <c r="H44" s="57"/>
      <c r="I44" s="8"/>
    </row>
    <row r="45" spans="1:9">
      <c r="A45" s="14"/>
      <c r="B45" s="14" t="s">
        <v>129</v>
      </c>
      <c r="C45" s="10" t="s">
        <v>130</v>
      </c>
      <c r="F45" s="14"/>
      <c r="G45" s="14" t="s">
        <v>129</v>
      </c>
      <c r="H45" s="10" t="s">
        <v>130</v>
      </c>
    </row>
    <row r="46" spans="1:9">
      <c r="A46" s="1" t="s">
        <v>22</v>
      </c>
      <c r="B46" s="2">
        <v>362</v>
      </c>
      <c r="C46" s="45">
        <f>B46/927</f>
        <v>0.39050701186623515</v>
      </c>
      <c r="F46" s="1" t="s">
        <v>22</v>
      </c>
      <c r="G46" s="2">
        <v>202</v>
      </c>
      <c r="H46" s="45">
        <f>G46/619</f>
        <v>0.32633279483037159</v>
      </c>
    </row>
    <row r="47" spans="1:9">
      <c r="A47" s="1" t="s">
        <v>23</v>
      </c>
      <c r="B47" s="2">
        <v>265</v>
      </c>
      <c r="C47" s="45">
        <f t="shared" ref="C47:C54" si="2">B47/927</f>
        <v>0.2858683926645092</v>
      </c>
      <c r="F47" s="1" t="s">
        <v>23</v>
      </c>
      <c r="G47" s="2">
        <v>215</v>
      </c>
      <c r="H47" s="45">
        <f t="shared" ref="H47:H54" si="3">G47/619</f>
        <v>0.34733441033925688</v>
      </c>
    </row>
    <row r="48" spans="1:9">
      <c r="A48" s="1" t="s">
        <v>24</v>
      </c>
      <c r="B48" s="2">
        <v>98</v>
      </c>
      <c r="C48" s="45">
        <f t="shared" si="2"/>
        <v>0.10571736785329018</v>
      </c>
      <c r="F48" s="1" t="s">
        <v>24</v>
      </c>
      <c r="G48" s="2">
        <v>60</v>
      </c>
      <c r="H48" s="45">
        <f t="shared" si="3"/>
        <v>9.6930533117932149E-2</v>
      </c>
    </row>
    <row r="49" spans="1:9">
      <c r="A49" s="1" t="s">
        <v>25</v>
      </c>
      <c r="B49" s="2">
        <v>39</v>
      </c>
      <c r="C49" s="45">
        <f t="shared" si="2"/>
        <v>4.2071197411003236E-2</v>
      </c>
      <c r="F49" s="1" t="s">
        <v>25</v>
      </c>
      <c r="G49" s="2">
        <v>41</v>
      </c>
      <c r="H49" s="45">
        <f t="shared" si="3"/>
        <v>6.623586429725363E-2</v>
      </c>
    </row>
    <row r="50" spans="1:9">
      <c r="A50" s="1" t="s">
        <v>26</v>
      </c>
      <c r="B50" s="2">
        <v>28</v>
      </c>
      <c r="C50" s="45">
        <f t="shared" si="2"/>
        <v>3.0204962243797196E-2</v>
      </c>
      <c r="F50" s="1" t="s">
        <v>26</v>
      </c>
      <c r="G50" s="2">
        <v>24</v>
      </c>
      <c r="H50" s="45">
        <f t="shared" si="3"/>
        <v>3.8772213247172858E-2</v>
      </c>
    </row>
    <row r="51" spans="1:9">
      <c r="A51" s="1" t="s">
        <v>27</v>
      </c>
      <c r="B51" s="2">
        <v>32</v>
      </c>
      <c r="C51" s="45">
        <f t="shared" si="2"/>
        <v>3.4519956850053934E-2</v>
      </c>
      <c r="F51" s="1" t="s">
        <v>27</v>
      </c>
      <c r="G51" s="2">
        <v>29</v>
      </c>
      <c r="H51" s="45">
        <f t="shared" si="3"/>
        <v>4.6849757673667204E-2</v>
      </c>
    </row>
    <row r="52" spans="1:9">
      <c r="A52" s="1" t="s">
        <v>28</v>
      </c>
      <c r="B52" s="2">
        <v>23</v>
      </c>
      <c r="C52" s="45">
        <f t="shared" si="2"/>
        <v>2.4811218985976269E-2</v>
      </c>
      <c r="F52" s="1" t="s">
        <v>28</v>
      </c>
      <c r="G52" s="2">
        <v>19</v>
      </c>
      <c r="H52" s="45">
        <f t="shared" si="3"/>
        <v>3.0694668820678513E-2</v>
      </c>
    </row>
    <row r="53" spans="1:9">
      <c r="A53" s="1" t="s">
        <v>29</v>
      </c>
      <c r="B53" s="2">
        <v>33</v>
      </c>
      <c r="C53" s="45">
        <f t="shared" si="2"/>
        <v>3.5598705501618123E-2</v>
      </c>
      <c r="F53" s="1" t="s">
        <v>29</v>
      </c>
      <c r="G53" s="2">
        <v>13</v>
      </c>
      <c r="H53" s="45">
        <f t="shared" si="3"/>
        <v>2.10016155088853E-2</v>
      </c>
    </row>
    <row r="54" spans="1:9">
      <c r="A54" s="1" t="s">
        <v>30</v>
      </c>
      <c r="B54" s="2">
        <v>47</v>
      </c>
      <c r="C54" s="45">
        <f t="shared" si="2"/>
        <v>5.070118662351672E-2</v>
      </c>
      <c r="F54" s="1" t="s">
        <v>30</v>
      </c>
      <c r="G54" s="2">
        <v>16</v>
      </c>
      <c r="H54" s="45">
        <f t="shared" si="3"/>
        <v>2.5848142164781908E-2</v>
      </c>
    </row>
    <row r="55" spans="1:9" s="18" customFormat="1">
      <c r="A55" s="15" t="s">
        <v>1</v>
      </c>
      <c r="B55" s="16">
        <v>927</v>
      </c>
      <c r="C55" s="46"/>
      <c r="F55" s="15" t="s">
        <v>1</v>
      </c>
      <c r="G55" s="16">
        <f>SUM(G46:G54)</f>
        <v>619</v>
      </c>
      <c r="H55" s="17"/>
    </row>
    <row r="57" spans="1:9">
      <c r="A57" s="56" t="s">
        <v>31</v>
      </c>
      <c r="B57" s="56"/>
      <c r="C57" s="56"/>
      <c r="D57" s="56"/>
      <c r="E57" s="56"/>
      <c r="F57" s="56"/>
      <c r="G57" s="56"/>
      <c r="H57" s="56"/>
      <c r="I57" s="56"/>
    </row>
    <row r="58" spans="1:9" ht="15.75">
      <c r="A58" s="57">
        <v>2008</v>
      </c>
      <c r="B58" s="57"/>
      <c r="C58" s="57"/>
      <c r="F58" s="57">
        <v>2002</v>
      </c>
      <c r="G58" s="57"/>
      <c r="H58" s="57"/>
      <c r="I58" s="8"/>
    </row>
    <row r="59" spans="1:9">
      <c r="A59" s="14"/>
      <c r="B59" s="14" t="s">
        <v>129</v>
      </c>
      <c r="C59" s="10" t="s">
        <v>130</v>
      </c>
      <c r="F59" s="14"/>
      <c r="G59" s="14" t="s">
        <v>129</v>
      </c>
      <c r="H59" s="10" t="s">
        <v>130</v>
      </c>
    </row>
    <row r="60" spans="1:9">
      <c r="A60" s="1" t="s">
        <v>32</v>
      </c>
      <c r="B60" s="2">
        <v>383</v>
      </c>
      <c r="C60" s="45">
        <f>B60/925</f>
        <v>0.41405405405405404</v>
      </c>
      <c r="F60" s="1" t="s">
        <v>32</v>
      </c>
      <c r="G60" s="2">
        <v>243</v>
      </c>
      <c r="H60" s="45">
        <f>G60/547</f>
        <v>0.44424131627056673</v>
      </c>
    </row>
    <row r="61" spans="1:9">
      <c r="A61" s="1" t="s">
        <v>33</v>
      </c>
      <c r="B61" s="2">
        <v>542</v>
      </c>
      <c r="C61" s="45">
        <f>B61/925</f>
        <v>0.58594594594594596</v>
      </c>
      <c r="F61" s="1" t="s">
        <v>33</v>
      </c>
      <c r="G61" s="2">
        <v>304</v>
      </c>
      <c r="H61" s="45">
        <f>G61/547</f>
        <v>0.55575868372943327</v>
      </c>
    </row>
    <row r="62" spans="1:9" s="18" customFormat="1">
      <c r="A62" s="15" t="s">
        <v>1</v>
      </c>
      <c r="B62" s="16">
        <v>925</v>
      </c>
      <c r="C62" s="17"/>
      <c r="F62" s="15" t="s">
        <v>1</v>
      </c>
      <c r="G62" s="16">
        <f>SUM(G60:G61)</f>
        <v>547</v>
      </c>
      <c r="H62" s="17" t="s">
        <v>0</v>
      </c>
    </row>
    <row r="63" spans="1:9">
      <c r="A63" s="56" t="s">
        <v>34</v>
      </c>
      <c r="B63" s="56"/>
      <c r="C63" s="56"/>
      <c r="D63" s="56"/>
      <c r="E63" s="56"/>
      <c r="F63" s="56"/>
      <c r="G63" s="56"/>
      <c r="H63" s="56"/>
      <c r="I63" s="56"/>
    </row>
    <row r="64" spans="1:9" ht="15.75">
      <c r="A64" s="57">
        <v>2008</v>
      </c>
      <c r="B64" s="57"/>
      <c r="C64" s="57"/>
      <c r="F64" s="57">
        <v>2002</v>
      </c>
      <c r="G64" s="57"/>
      <c r="H64" s="57"/>
      <c r="I64" s="8"/>
    </row>
    <row r="65" spans="1:9">
      <c r="A65" s="14"/>
      <c r="B65" s="14" t="s">
        <v>129</v>
      </c>
      <c r="C65" s="10" t="s">
        <v>130</v>
      </c>
      <c r="F65" s="14"/>
      <c r="G65" s="14" t="s">
        <v>129</v>
      </c>
      <c r="H65" s="10" t="s">
        <v>130</v>
      </c>
    </row>
    <row r="66" spans="1:9" ht="36">
      <c r="A66" s="1" t="s">
        <v>35</v>
      </c>
      <c r="B66" s="2">
        <v>19</v>
      </c>
      <c r="C66" s="45">
        <f>B66/930</f>
        <v>2.0430107526881722E-2</v>
      </c>
      <c r="F66" s="1" t="s">
        <v>35</v>
      </c>
      <c r="G66" s="2">
        <v>14</v>
      </c>
      <c r="H66" s="45">
        <f>G66/617</f>
        <v>2.2690437601296597E-2</v>
      </c>
    </row>
    <row r="67" spans="1:9">
      <c r="A67" s="1" t="s">
        <v>36</v>
      </c>
      <c r="B67" s="2">
        <v>65</v>
      </c>
      <c r="C67" s="45">
        <f t="shared" ref="C67:C74" si="4">B67/930</f>
        <v>6.9892473118279563E-2</v>
      </c>
      <c r="F67" s="1" t="s">
        <v>36</v>
      </c>
      <c r="G67" s="2">
        <v>62</v>
      </c>
      <c r="H67" s="45">
        <f t="shared" ref="H67:H74" si="5">G67/617</f>
        <v>0.10048622366288493</v>
      </c>
    </row>
    <row r="68" spans="1:9" ht="24">
      <c r="A68" s="1" t="s">
        <v>37</v>
      </c>
      <c r="B68" s="2">
        <v>34</v>
      </c>
      <c r="C68" s="45">
        <f t="shared" si="4"/>
        <v>3.6559139784946237E-2</v>
      </c>
      <c r="F68" s="1" t="s">
        <v>37</v>
      </c>
      <c r="G68" s="2">
        <v>32</v>
      </c>
      <c r="H68" s="45">
        <f t="shared" si="5"/>
        <v>5.1863857374392218E-2</v>
      </c>
    </row>
    <row r="69" spans="1:9">
      <c r="A69" s="1" t="s">
        <v>38</v>
      </c>
      <c r="B69" s="2">
        <v>200</v>
      </c>
      <c r="C69" s="45">
        <f t="shared" si="4"/>
        <v>0.21505376344086022</v>
      </c>
      <c r="F69" s="1" t="s">
        <v>38</v>
      </c>
      <c r="G69" s="2">
        <v>154</v>
      </c>
      <c r="H69" s="45">
        <f t="shared" si="5"/>
        <v>0.24959481361426256</v>
      </c>
    </row>
    <row r="70" spans="1:9">
      <c r="A70" s="1" t="s">
        <v>39</v>
      </c>
      <c r="B70" s="2">
        <v>17</v>
      </c>
      <c r="C70" s="45">
        <f t="shared" si="4"/>
        <v>1.8279569892473119E-2</v>
      </c>
      <c r="F70" s="1" t="s">
        <v>39</v>
      </c>
      <c r="G70" s="2">
        <v>16</v>
      </c>
      <c r="H70" s="45">
        <f t="shared" si="5"/>
        <v>2.5931928687196109E-2</v>
      </c>
    </row>
    <row r="71" spans="1:9">
      <c r="A71" s="1" t="s">
        <v>40</v>
      </c>
      <c r="B71" s="2">
        <v>5</v>
      </c>
      <c r="C71" s="45">
        <f t="shared" si="4"/>
        <v>5.3763440860215058E-3</v>
      </c>
      <c r="F71" s="1" t="s">
        <v>40</v>
      </c>
      <c r="G71" s="2">
        <v>2</v>
      </c>
      <c r="H71" s="45">
        <f t="shared" si="5"/>
        <v>3.2414910858995136E-3</v>
      </c>
    </row>
    <row r="72" spans="1:9">
      <c r="A72" s="1" t="s">
        <v>41</v>
      </c>
      <c r="B72" s="2">
        <v>472</v>
      </c>
      <c r="C72" s="45">
        <f t="shared" si="4"/>
        <v>0.50752688172043015</v>
      </c>
      <c r="F72" s="1" t="s">
        <v>41</v>
      </c>
      <c r="G72" s="2">
        <v>282</v>
      </c>
      <c r="H72" s="45">
        <f t="shared" si="5"/>
        <v>0.45705024311183146</v>
      </c>
    </row>
    <row r="73" spans="1:9">
      <c r="A73" s="1" t="s">
        <v>42</v>
      </c>
      <c r="B73" s="2">
        <v>73</v>
      </c>
      <c r="C73" s="45">
        <f t="shared" si="4"/>
        <v>7.8494623655913975E-2</v>
      </c>
      <c r="F73" s="1" t="s">
        <v>42</v>
      </c>
      <c r="G73" s="2">
        <v>19</v>
      </c>
      <c r="H73" s="45">
        <f t="shared" si="5"/>
        <v>3.0794165316045379E-2</v>
      </c>
    </row>
    <row r="74" spans="1:9">
      <c r="A74" s="1" t="s">
        <v>43</v>
      </c>
      <c r="B74" s="2">
        <v>45</v>
      </c>
      <c r="C74" s="45">
        <f t="shared" si="4"/>
        <v>4.8387096774193547E-2</v>
      </c>
      <c r="F74" s="1" t="s">
        <v>43</v>
      </c>
      <c r="G74" s="2">
        <v>36</v>
      </c>
      <c r="H74" s="45">
        <f t="shared" si="5"/>
        <v>5.834683954619125E-2</v>
      </c>
    </row>
    <row r="75" spans="1:9" s="18" customFormat="1">
      <c r="A75" s="15" t="s">
        <v>1</v>
      </c>
      <c r="B75" s="16">
        <v>930</v>
      </c>
      <c r="C75" s="46"/>
      <c r="F75" s="15" t="s">
        <v>1</v>
      </c>
      <c r="G75" s="16">
        <f>SUM(G66:G74)</f>
        <v>617</v>
      </c>
      <c r="H75" s="46"/>
    </row>
    <row r="77" spans="1:9">
      <c r="A77" s="56" t="s">
        <v>44</v>
      </c>
      <c r="B77" s="56"/>
      <c r="C77" s="56"/>
      <c r="D77" s="56"/>
      <c r="E77" s="56"/>
      <c r="F77" s="56"/>
      <c r="G77" s="56"/>
      <c r="H77" s="56"/>
      <c r="I77" s="56"/>
    </row>
    <row r="78" spans="1:9" ht="15.75">
      <c r="A78" s="57">
        <v>2008</v>
      </c>
      <c r="B78" s="57"/>
      <c r="C78" s="57"/>
      <c r="F78" s="57">
        <v>2002</v>
      </c>
      <c r="G78" s="57"/>
      <c r="H78" s="57"/>
      <c r="I78" s="8"/>
    </row>
    <row r="79" spans="1:9">
      <c r="A79" s="14"/>
      <c r="B79" s="14" t="s">
        <v>129</v>
      </c>
      <c r="C79" s="10" t="s">
        <v>130</v>
      </c>
      <c r="F79" s="14"/>
      <c r="G79" s="14" t="s">
        <v>129</v>
      </c>
      <c r="H79" s="10" t="s">
        <v>130</v>
      </c>
    </row>
    <row r="80" spans="1:9">
      <c r="A80" s="1" t="s">
        <v>45</v>
      </c>
      <c r="B80" s="2">
        <v>351</v>
      </c>
      <c r="C80" s="45">
        <f>B80/913</f>
        <v>0.38444687842278202</v>
      </c>
      <c r="F80" s="1" t="s">
        <v>45</v>
      </c>
      <c r="G80" s="2">
        <v>231</v>
      </c>
      <c r="H80" s="45">
        <f>G80/622</f>
        <v>0.37138263665594856</v>
      </c>
    </row>
    <row r="81" spans="1:9">
      <c r="A81" s="1" t="s">
        <v>46</v>
      </c>
      <c r="B81" s="2">
        <v>216</v>
      </c>
      <c r="C81" s="45">
        <f>B81/913</f>
        <v>0.23658269441401972</v>
      </c>
      <c r="F81" s="1" t="s">
        <v>46</v>
      </c>
      <c r="G81" s="2">
        <v>141</v>
      </c>
      <c r="H81" s="45">
        <f>G81/622</f>
        <v>0.22668810289389069</v>
      </c>
    </row>
    <row r="82" spans="1:9">
      <c r="A82" s="1" t="s">
        <v>47</v>
      </c>
      <c r="B82" s="2">
        <v>223</v>
      </c>
      <c r="C82" s="45">
        <f>B82/913</f>
        <v>0.24424972617743701</v>
      </c>
      <c r="F82" s="1" t="s">
        <v>47</v>
      </c>
      <c r="G82" s="2">
        <v>160</v>
      </c>
      <c r="H82" s="45">
        <f>G82/622</f>
        <v>0.25723472668810288</v>
      </c>
    </row>
    <row r="83" spans="1:9">
      <c r="A83" s="1" t="s">
        <v>48</v>
      </c>
      <c r="B83" s="2">
        <v>76</v>
      </c>
      <c r="C83" s="45">
        <f>B83/913</f>
        <v>8.3242059145673605E-2</v>
      </c>
      <c r="F83" s="1" t="s">
        <v>48</v>
      </c>
      <c r="G83" s="2">
        <v>55</v>
      </c>
      <c r="H83" s="45">
        <f>G83/622</f>
        <v>8.8424437299035374E-2</v>
      </c>
    </row>
    <row r="84" spans="1:9">
      <c r="A84" s="1" t="s">
        <v>49</v>
      </c>
      <c r="B84" s="2">
        <v>47</v>
      </c>
      <c r="C84" s="45">
        <f>B84/913</f>
        <v>5.1478641840087623E-2</v>
      </c>
      <c r="F84" s="1" t="s">
        <v>49</v>
      </c>
      <c r="G84" s="2">
        <v>35</v>
      </c>
      <c r="H84" s="45">
        <f>G84/622</f>
        <v>5.6270096463022508E-2</v>
      </c>
    </row>
    <row r="85" spans="1:9" s="18" customFormat="1">
      <c r="A85" s="15" t="s">
        <v>1</v>
      </c>
      <c r="B85" s="16">
        <v>913</v>
      </c>
      <c r="C85" s="46"/>
      <c r="F85" s="15" t="s">
        <v>1</v>
      </c>
      <c r="G85" s="16">
        <v>622</v>
      </c>
      <c r="H85" s="48" t="s">
        <v>0</v>
      </c>
    </row>
    <row r="87" spans="1:9">
      <c r="A87" s="56" t="s">
        <v>50</v>
      </c>
      <c r="B87" s="56"/>
      <c r="C87" s="56"/>
      <c r="D87" s="56"/>
      <c r="E87" s="56"/>
      <c r="F87" s="56"/>
      <c r="G87" s="56"/>
      <c r="H87" s="56"/>
      <c r="I87" s="56"/>
    </row>
    <row r="88" spans="1:9" ht="15.75">
      <c r="A88" s="57">
        <v>2008</v>
      </c>
      <c r="B88" s="57"/>
      <c r="C88" s="57"/>
      <c r="F88" s="57">
        <v>2002</v>
      </c>
      <c r="G88" s="57"/>
      <c r="H88" s="57"/>
      <c r="I88" s="8"/>
    </row>
    <row r="89" spans="1:9">
      <c r="A89" s="14"/>
      <c r="B89" s="14" t="s">
        <v>129</v>
      </c>
      <c r="C89" s="10" t="s">
        <v>130</v>
      </c>
      <c r="F89" s="14"/>
      <c r="G89" s="14" t="s">
        <v>129</v>
      </c>
      <c r="H89" s="10" t="s">
        <v>130</v>
      </c>
    </row>
    <row r="90" spans="1:9" ht="24">
      <c r="A90" s="1" t="s">
        <v>51</v>
      </c>
      <c r="B90" s="2">
        <v>93</v>
      </c>
      <c r="C90" s="45">
        <f>B90/928</f>
        <v>0.10021551724137931</v>
      </c>
      <c r="F90" s="1" t="s">
        <v>51</v>
      </c>
      <c r="G90" s="2">
        <v>94</v>
      </c>
      <c r="H90" s="45">
        <f>G90/618</f>
        <v>0.15210355987055016</v>
      </c>
    </row>
    <row r="91" spans="1:9" ht="24">
      <c r="A91" s="1" t="s">
        <v>52</v>
      </c>
      <c r="B91" s="2">
        <v>40</v>
      </c>
      <c r="C91" s="45">
        <f t="shared" ref="C91:C97" si="6">B91/928</f>
        <v>4.3103448275862072E-2</v>
      </c>
      <c r="F91" s="1" t="s">
        <v>52</v>
      </c>
      <c r="G91" s="2">
        <v>45</v>
      </c>
      <c r="H91" s="45">
        <f t="shared" ref="H91:H97" si="7">G91/618</f>
        <v>7.281553398058252E-2</v>
      </c>
    </row>
    <row r="92" spans="1:9">
      <c r="A92" s="1" t="s">
        <v>53</v>
      </c>
      <c r="B92" s="2">
        <v>89</v>
      </c>
      <c r="C92" s="45">
        <f t="shared" si="6"/>
        <v>9.5905172413793108E-2</v>
      </c>
      <c r="F92" s="1" t="s">
        <v>53</v>
      </c>
      <c r="G92" s="2">
        <v>69</v>
      </c>
      <c r="H92" s="45">
        <f t="shared" si="7"/>
        <v>0.11165048543689321</v>
      </c>
    </row>
    <row r="93" spans="1:9">
      <c r="A93" s="1" t="s">
        <v>54</v>
      </c>
      <c r="B93" s="2">
        <v>538</v>
      </c>
      <c r="C93" s="45">
        <f t="shared" si="6"/>
        <v>0.57974137931034486</v>
      </c>
      <c r="F93" s="1" t="s">
        <v>54</v>
      </c>
      <c r="G93" s="2">
        <v>360</v>
      </c>
      <c r="H93" s="45">
        <f t="shared" si="7"/>
        <v>0.58252427184466016</v>
      </c>
    </row>
    <row r="94" spans="1:9" ht="24">
      <c r="A94" s="1" t="s">
        <v>55</v>
      </c>
      <c r="B94" s="2">
        <v>8</v>
      </c>
      <c r="C94" s="45">
        <f t="shared" si="6"/>
        <v>8.6206896551724137E-3</v>
      </c>
      <c r="F94" s="1" t="s">
        <v>55</v>
      </c>
      <c r="G94" s="2">
        <v>18</v>
      </c>
      <c r="H94" s="45">
        <f t="shared" si="7"/>
        <v>2.9126213592233011E-2</v>
      </c>
    </row>
    <row r="95" spans="1:9" ht="24">
      <c r="A95" s="1" t="s">
        <v>56</v>
      </c>
      <c r="B95" s="2">
        <v>64</v>
      </c>
      <c r="C95" s="45">
        <f t="shared" si="6"/>
        <v>6.8965517241379309E-2</v>
      </c>
      <c r="F95" s="1" t="s">
        <v>56</v>
      </c>
      <c r="G95" s="2">
        <v>32</v>
      </c>
      <c r="H95" s="45">
        <f t="shared" si="7"/>
        <v>5.1779935275080909E-2</v>
      </c>
    </row>
    <row r="96" spans="1:9" ht="24">
      <c r="A96" s="19" t="s">
        <v>462</v>
      </c>
      <c r="B96" s="20">
        <v>25</v>
      </c>
      <c r="C96" s="47">
        <f t="shared" si="6"/>
        <v>2.6939655172413791E-2</v>
      </c>
      <c r="F96" s="19" t="s">
        <v>460</v>
      </c>
      <c r="G96" s="20">
        <v>0</v>
      </c>
      <c r="H96" s="47">
        <f t="shared" si="7"/>
        <v>0</v>
      </c>
    </row>
    <row r="97" spans="1:9">
      <c r="A97" s="19" t="s">
        <v>463</v>
      </c>
      <c r="B97" s="20">
        <v>71</v>
      </c>
      <c r="C97" s="47">
        <f t="shared" si="6"/>
        <v>7.6508620689655166E-2</v>
      </c>
      <c r="F97" s="19" t="s">
        <v>459</v>
      </c>
      <c r="G97" s="20">
        <v>0</v>
      </c>
      <c r="H97" s="47">
        <f t="shared" si="7"/>
        <v>0</v>
      </c>
    </row>
    <row r="98" spans="1:9" s="18" customFormat="1">
      <c r="A98" s="15" t="s">
        <v>1</v>
      </c>
      <c r="B98" s="16">
        <v>928</v>
      </c>
      <c r="C98" s="46"/>
      <c r="F98" s="15" t="s">
        <v>1</v>
      </c>
      <c r="G98" s="16">
        <f>SUM(G90:G97)</f>
        <v>618</v>
      </c>
      <c r="H98" s="46"/>
    </row>
    <row r="99" spans="1:9" s="18" customFormat="1" ht="18" customHeight="1">
      <c r="A99" s="63" t="s">
        <v>461</v>
      </c>
      <c r="B99" s="63"/>
      <c r="C99" s="63"/>
      <c r="F99" s="62"/>
      <c r="G99" s="62"/>
      <c r="H99" s="62"/>
    </row>
    <row r="100" spans="1:9">
      <c r="A100" s="56" t="s">
        <v>57</v>
      </c>
      <c r="B100" s="56"/>
      <c r="C100" s="56"/>
      <c r="D100" s="56"/>
      <c r="E100" s="56"/>
      <c r="F100" s="56"/>
      <c r="G100" s="56"/>
      <c r="H100" s="56"/>
      <c r="I100" s="56"/>
    </row>
    <row r="101" spans="1:9" ht="15.75">
      <c r="A101" s="57">
        <v>2008</v>
      </c>
      <c r="B101" s="57"/>
      <c r="C101" s="57"/>
      <c r="F101" s="57">
        <v>2002</v>
      </c>
      <c r="G101" s="57"/>
      <c r="H101" s="57"/>
      <c r="I101" s="8"/>
    </row>
    <row r="102" spans="1:9">
      <c r="A102" s="14"/>
      <c r="B102" s="14" t="s">
        <v>129</v>
      </c>
      <c r="C102" s="10" t="s">
        <v>130</v>
      </c>
      <c r="F102" s="14"/>
      <c r="G102" s="14" t="s">
        <v>129</v>
      </c>
      <c r="H102" s="10" t="s">
        <v>130</v>
      </c>
    </row>
    <row r="103" spans="1:9" ht="25.5">
      <c r="A103" s="1" t="s">
        <v>59</v>
      </c>
      <c r="B103" s="2">
        <v>314</v>
      </c>
      <c r="C103" s="45">
        <f>B103/B107</f>
        <v>0.41099476439790578</v>
      </c>
      <c r="D103" s="9" t="s">
        <v>126</v>
      </c>
      <c r="F103" s="1" t="s">
        <v>59</v>
      </c>
      <c r="G103" s="2">
        <v>145</v>
      </c>
      <c r="H103" s="45">
        <f>G103/G107</f>
        <v>0.29116465863453816</v>
      </c>
      <c r="I103" s="9" t="s">
        <v>126</v>
      </c>
    </row>
    <row r="104" spans="1:9">
      <c r="A104" s="1" t="s">
        <v>61</v>
      </c>
      <c r="B104" s="2">
        <v>433</v>
      </c>
      <c r="C104" s="45">
        <f>B104/B107</f>
        <v>0.56675392670157065</v>
      </c>
      <c r="D104" s="49">
        <f>C103+C104</f>
        <v>0.97774869109947637</v>
      </c>
      <c r="F104" s="1" t="s">
        <v>61</v>
      </c>
      <c r="G104" s="2">
        <v>329</v>
      </c>
      <c r="H104" s="45">
        <f>G104/G107</f>
        <v>0.6606425702811245</v>
      </c>
      <c r="I104" s="49">
        <f>H103+H104</f>
        <v>0.95180722891566272</v>
      </c>
    </row>
    <row r="105" spans="1:9" ht="26.25" customHeight="1">
      <c r="A105" s="1" t="s">
        <v>63</v>
      </c>
      <c r="B105" s="2">
        <v>13</v>
      </c>
      <c r="C105" s="45">
        <f>B105/B107</f>
        <v>1.7015706806282723E-2</v>
      </c>
      <c r="D105" s="9" t="s">
        <v>127</v>
      </c>
      <c r="F105" s="1" t="s">
        <v>63</v>
      </c>
      <c r="G105" s="2">
        <v>15</v>
      </c>
      <c r="H105" s="45">
        <f>G105/G107</f>
        <v>3.0120481927710843E-2</v>
      </c>
      <c r="I105" s="9" t="s">
        <v>127</v>
      </c>
    </row>
    <row r="106" spans="1:9" ht="24">
      <c r="A106" s="1" t="s">
        <v>65</v>
      </c>
      <c r="B106" s="2">
        <v>4</v>
      </c>
      <c r="C106" s="45">
        <f>B106/B107</f>
        <v>5.235602094240838E-3</v>
      </c>
      <c r="D106" s="50">
        <f>C105+C106</f>
        <v>2.2251308900523563E-2</v>
      </c>
      <c r="F106" s="1" t="s">
        <v>65</v>
      </c>
      <c r="G106" s="2">
        <v>9</v>
      </c>
      <c r="H106" s="45">
        <f>G106/G107</f>
        <v>1.8072289156626505E-2</v>
      </c>
      <c r="I106" s="50">
        <f>H105+H106</f>
        <v>4.8192771084337352E-2</v>
      </c>
    </row>
    <row r="107" spans="1:9">
      <c r="A107" s="36" t="s">
        <v>1</v>
      </c>
      <c r="B107" s="34">
        <f>SUM(B103:B106)</f>
        <v>764</v>
      </c>
      <c r="C107" s="37" t="s">
        <v>0</v>
      </c>
      <c r="F107" s="36" t="s">
        <v>1</v>
      </c>
      <c r="G107" s="34">
        <f>SUM(G103:G106)</f>
        <v>498</v>
      </c>
      <c r="H107" s="37"/>
    </row>
    <row r="108" spans="1:9" ht="36">
      <c r="A108" s="1" t="s">
        <v>67</v>
      </c>
      <c r="B108" s="2">
        <v>168</v>
      </c>
      <c r="C108" s="12" t="s">
        <v>0</v>
      </c>
      <c r="F108" s="1" t="s">
        <v>67</v>
      </c>
      <c r="G108" s="2">
        <v>120</v>
      </c>
      <c r="H108" s="12" t="s">
        <v>0</v>
      </c>
    </row>
    <row r="109" spans="1:9">
      <c r="A109" s="56" t="s">
        <v>68</v>
      </c>
      <c r="B109" s="56"/>
      <c r="C109" s="56"/>
      <c r="D109" s="56"/>
      <c r="E109" s="56"/>
      <c r="F109" s="56"/>
      <c r="G109" s="56"/>
      <c r="H109" s="56"/>
      <c r="I109" s="56"/>
    </row>
    <row r="110" spans="1:9" ht="15.75">
      <c r="A110" s="57">
        <v>2008</v>
      </c>
      <c r="B110" s="57"/>
      <c r="C110" s="57"/>
      <c r="F110" s="57">
        <v>2002</v>
      </c>
      <c r="G110" s="57"/>
      <c r="H110" s="57"/>
      <c r="I110" s="8"/>
    </row>
    <row r="111" spans="1:9">
      <c r="A111" s="14"/>
      <c r="B111" s="14" t="s">
        <v>129</v>
      </c>
      <c r="C111" s="10" t="s">
        <v>130</v>
      </c>
      <c r="F111" s="14"/>
      <c r="G111" s="14" t="s">
        <v>129</v>
      </c>
      <c r="H111" s="10" t="s">
        <v>130</v>
      </c>
    </row>
    <row r="112" spans="1:9" ht="25.5">
      <c r="A112" s="1" t="s">
        <v>70</v>
      </c>
      <c r="B112" s="2">
        <v>228</v>
      </c>
      <c r="C112" s="45">
        <f>B112/B116</f>
        <v>0.31020408163265306</v>
      </c>
      <c r="D112" s="9" t="s">
        <v>126</v>
      </c>
      <c r="F112" s="1" t="s">
        <v>69</v>
      </c>
      <c r="G112" s="2">
        <v>113</v>
      </c>
      <c r="H112" s="45">
        <f>G112/G116</f>
        <v>0.23014256619144602</v>
      </c>
      <c r="I112" s="9" t="s">
        <v>126</v>
      </c>
    </row>
    <row r="113" spans="1:9">
      <c r="A113" s="1" t="s">
        <v>71</v>
      </c>
      <c r="B113" s="2">
        <v>476</v>
      </c>
      <c r="C113" s="45">
        <f>B113/B116</f>
        <v>0.64761904761904765</v>
      </c>
      <c r="D113" s="49">
        <f>C112+C113</f>
        <v>0.95782312925170077</v>
      </c>
      <c r="F113" s="1" t="s">
        <v>71</v>
      </c>
      <c r="G113" s="2">
        <v>355</v>
      </c>
      <c r="H113" s="45">
        <f>G113/G116</f>
        <v>0.72301425661914465</v>
      </c>
      <c r="I113" s="49">
        <f>H112+H113</f>
        <v>0.95315682281059066</v>
      </c>
    </row>
    <row r="114" spans="1:9" ht="38.25">
      <c r="A114" s="1" t="s">
        <v>72</v>
      </c>
      <c r="B114" s="2">
        <v>23</v>
      </c>
      <c r="C114" s="45">
        <f>B114/B116</f>
        <v>3.1292517006802724E-2</v>
      </c>
      <c r="D114" s="9" t="s">
        <v>127</v>
      </c>
      <c r="F114" s="1" t="s">
        <v>72</v>
      </c>
      <c r="G114" s="2">
        <v>20</v>
      </c>
      <c r="H114" s="45">
        <f>G114/G116</f>
        <v>4.0733197556008148E-2</v>
      </c>
      <c r="I114" s="9" t="s">
        <v>127</v>
      </c>
    </row>
    <row r="115" spans="1:9" ht="24">
      <c r="A115" s="1" t="s">
        <v>73</v>
      </c>
      <c r="B115" s="2">
        <v>8</v>
      </c>
      <c r="C115" s="45">
        <f>B115/B116</f>
        <v>1.0884353741496598E-2</v>
      </c>
      <c r="D115" s="50">
        <f>C114+C115</f>
        <v>4.2176870748299324E-2</v>
      </c>
      <c r="F115" s="1" t="s">
        <v>73</v>
      </c>
      <c r="G115" s="2">
        <v>3</v>
      </c>
      <c r="H115" s="45">
        <f>G115/G116</f>
        <v>6.1099796334012219E-3</v>
      </c>
      <c r="I115" s="50">
        <f>H114+H115</f>
        <v>4.684317718940937E-2</v>
      </c>
    </row>
    <row r="116" spans="1:9" s="18" customFormat="1">
      <c r="A116" s="36" t="s">
        <v>1</v>
      </c>
      <c r="B116" s="34">
        <f>SUM(B112:B115)</f>
        <v>735</v>
      </c>
      <c r="C116" s="37" t="s">
        <v>0</v>
      </c>
      <c r="F116" s="36" t="s">
        <v>1</v>
      </c>
      <c r="G116" s="34">
        <f>SUM(G112:G115)</f>
        <v>491</v>
      </c>
      <c r="H116" s="37" t="s">
        <v>0</v>
      </c>
    </row>
    <row r="117" spans="1:9" ht="36">
      <c r="A117" s="1" t="s">
        <v>74</v>
      </c>
      <c r="B117" s="2">
        <v>197</v>
      </c>
      <c r="C117" s="12" t="s">
        <v>0</v>
      </c>
      <c r="F117" s="1" t="s">
        <v>74</v>
      </c>
      <c r="G117" s="2">
        <v>127</v>
      </c>
      <c r="H117" s="12" t="s">
        <v>0</v>
      </c>
    </row>
    <row r="119" spans="1:9">
      <c r="A119" s="56" t="s">
        <v>75</v>
      </c>
      <c r="B119" s="56"/>
      <c r="C119" s="56"/>
      <c r="D119" s="56"/>
      <c r="E119" s="56"/>
      <c r="F119" s="56"/>
      <c r="G119" s="56"/>
      <c r="H119" s="56"/>
      <c r="I119" s="56"/>
    </row>
    <row r="120" spans="1:9" ht="15.75">
      <c r="A120" s="57">
        <v>2008</v>
      </c>
      <c r="B120" s="57"/>
      <c r="C120" s="57"/>
      <c r="F120" s="57">
        <v>2002</v>
      </c>
      <c r="G120" s="57"/>
      <c r="H120" s="57"/>
      <c r="I120" s="8"/>
    </row>
    <row r="121" spans="1:9">
      <c r="A121" s="14"/>
      <c r="B121" s="14" t="s">
        <v>129</v>
      </c>
      <c r="C121" s="10" t="s">
        <v>130</v>
      </c>
      <c r="F121" s="14"/>
      <c r="G121" s="14" t="s">
        <v>129</v>
      </c>
      <c r="H121" s="10" t="s">
        <v>130</v>
      </c>
    </row>
    <row r="122" spans="1:9" ht="25.5">
      <c r="A122" s="1" t="s">
        <v>58</v>
      </c>
      <c r="B122" s="2">
        <v>332</v>
      </c>
      <c r="C122" s="45">
        <f>B122/B126</f>
        <v>0.38425925925925924</v>
      </c>
      <c r="D122" s="9" t="s">
        <v>126</v>
      </c>
      <c r="F122" s="1" t="s">
        <v>59</v>
      </c>
      <c r="G122" s="2">
        <v>182</v>
      </c>
      <c r="H122" s="45">
        <f>G122/G126</f>
        <v>0.32500000000000001</v>
      </c>
      <c r="I122" s="9" t="s">
        <v>126</v>
      </c>
    </row>
    <row r="123" spans="1:9">
      <c r="A123" s="1" t="s">
        <v>61</v>
      </c>
      <c r="B123" s="2">
        <v>496</v>
      </c>
      <c r="C123" s="45">
        <f>B123/B126</f>
        <v>0.57407407407407407</v>
      </c>
      <c r="D123" s="49">
        <f>C122+C123</f>
        <v>0.95833333333333326</v>
      </c>
      <c r="F123" s="1" t="s">
        <v>61</v>
      </c>
      <c r="G123" s="2">
        <v>349</v>
      </c>
      <c r="H123" s="45">
        <f>G123/G126</f>
        <v>0.62321428571428572</v>
      </c>
      <c r="I123" s="49">
        <f>H122+H123</f>
        <v>0.94821428571428568</v>
      </c>
    </row>
    <row r="124" spans="1:9" ht="38.25">
      <c r="A124" s="1" t="s">
        <v>63</v>
      </c>
      <c r="B124" s="2">
        <v>32</v>
      </c>
      <c r="C124" s="45">
        <f>B124/B126</f>
        <v>3.7037037037037035E-2</v>
      </c>
      <c r="D124" s="9" t="s">
        <v>127</v>
      </c>
      <c r="F124" s="1" t="s">
        <v>63</v>
      </c>
      <c r="G124" s="2">
        <v>22</v>
      </c>
      <c r="H124" s="45">
        <f>G124/G126</f>
        <v>3.9285714285714285E-2</v>
      </c>
      <c r="I124" s="9" t="s">
        <v>127</v>
      </c>
    </row>
    <row r="125" spans="1:9" ht="24">
      <c r="A125" s="1" t="s">
        <v>65</v>
      </c>
      <c r="B125" s="2">
        <v>4</v>
      </c>
      <c r="C125" s="45">
        <f>B125/B126</f>
        <v>4.6296296296296294E-3</v>
      </c>
      <c r="D125" s="50">
        <f>C124+C125</f>
        <v>4.1666666666666664E-2</v>
      </c>
      <c r="F125" s="1" t="s">
        <v>65</v>
      </c>
      <c r="G125" s="2">
        <v>7</v>
      </c>
      <c r="H125" s="45">
        <f>G125/G126</f>
        <v>1.2500000000000001E-2</v>
      </c>
      <c r="I125" s="50">
        <f>H124+H125</f>
        <v>5.1785714285714282E-2</v>
      </c>
    </row>
    <row r="126" spans="1:9" s="18" customFormat="1">
      <c r="A126" s="36" t="s">
        <v>1</v>
      </c>
      <c r="B126" s="34">
        <f>SUM(B122:B125)</f>
        <v>864</v>
      </c>
      <c r="C126" s="37" t="s">
        <v>0</v>
      </c>
      <c r="F126" s="36" t="s">
        <v>1</v>
      </c>
      <c r="G126" s="34">
        <f>SUM(G122:G125)</f>
        <v>560</v>
      </c>
      <c r="H126" s="37" t="s">
        <v>0</v>
      </c>
    </row>
    <row r="127" spans="1:9" ht="36">
      <c r="A127" s="1" t="s">
        <v>67</v>
      </c>
      <c r="B127" s="2">
        <v>67</v>
      </c>
      <c r="C127" s="12" t="s">
        <v>0</v>
      </c>
      <c r="F127" s="1" t="s">
        <v>67</v>
      </c>
      <c r="G127" s="2">
        <v>59</v>
      </c>
      <c r="H127" s="12" t="s">
        <v>0</v>
      </c>
    </row>
    <row r="128" spans="1:9" ht="26.25" customHeight="1">
      <c r="A128" s="13" t="s">
        <v>0</v>
      </c>
      <c r="B128" s="13"/>
      <c r="C128" s="13"/>
      <c r="D128" s="13"/>
      <c r="E128" s="13"/>
      <c r="F128" s="56" t="s">
        <v>131</v>
      </c>
      <c r="G128" s="56"/>
      <c r="H128" s="56"/>
      <c r="I128" s="56"/>
    </row>
    <row r="129" spans="1:9" ht="15.75">
      <c r="A129" s="57">
        <v>2008</v>
      </c>
      <c r="B129" s="57"/>
      <c r="C129" s="57"/>
      <c r="F129" s="57">
        <v>2002</v>
      </c>
      <c r="G129" s="57"/>
      <c r="H129" s="57"/>
      <c r="I129" s="8"/>
    </row>
    <row r="130" spans="1:9">
      <c r="A130" s="14"/>
      <c r="B130" s="14" t="s">
        <v>129</v>
      </c>
      <c r="C130" s="10" t="s">
        <v>130</v>
      </c>
      <c r="F130" s="14"/>
      <c r="G130" s="14" t="s">
        <v>129</v>
      </c>
      <c r="H130" s="10" t="s">
        <v>130</v>
      </c>
    </row>
    <row r="131" spans="1:9" ht="25.5">
      <c r="A131" s="1" t="s">
        <v>59</v>
      </c>
      <c r="B131" s="21"/>
      <c r="C131" s="22"/>
      <c r="D131" s="9" t="s">
        <v>126</v>
      </c>
      <c r="F131" s="1" t="s">
        <v>58</v>
      </c>
      <c r="G131" s="2">
        <v>99</v>
      </c>
      <c r="H131" s="45">
        <f>G131/G135</f>
        <v>0.19800000000000001</v>
      </c>
      <c r="I131" s="9" t="s">
        <v>126</v>
      </c>
    </row>
    <row r="132" spans="1:9">
      <c r="A132" s="1" t="s">
        <v>61</v>
      </c>
      <c r="B132" s="21"/>
      <c r="C132" s="22"/>
      <c r="D132" s="4">
        <f>C131+C132</f>
        <v>0</v>
      </c>
      <c r="F132" s="1" t="s">
        <v>61</v>
      </c>
      <c r="G132" s="2">
        <v>360</v>
      </c>
      <c r="H132" s="45">
        <f>G132/G135</f>
        <v>0.72</v>
      </c>
      <c r="I132" s="49">
        <f>H131+H132</f>
        <v>0.91799999999999993</v>
      </c>
    </row>
    <row r="133" spans="1:9" ht="38.25">
      <c r="A133" s="1" t="s">
        <v>63</v>
      </c>
      <c r="B133" s="21"/>
      <c r="C133" s="22"/>
      <c r="D133" s="9" t="s">
        <v>127</v>
      </c>
      <c r="F133" s="1" t="s">
        <v>63</v>
      </c>
      <c r="G133" s="2">
        <v>37</v>
      </c>
      <c r="H133" s="45">
        <f>G133/G135</f>
        <v>7.3999999999999996E-2</v>
      </c>
      <c r="I133" s="9" t="s">
        <v>127</v>
      </c>
    </row>
    <row r="134" spans="1:9" ht="24">
      <c r="A134" s="1" t="s">
        <v>65</v>
      </c>
      <c r="B134" s="21"/>
      <c r="C134" s="22"/>
      <c r="D134" s="5">
        <f>C133+C134</f>
        <v>0</v>
      </c>
      <c r="F134" s="1" t="s">
        <v>65</v>
      </c>
      <c r="G134" s="2">
        <v>4</v>
      </c>
      <c r="H134" s="45">
        <f>G134/G135</f>
        <v>8.0000000000000002E-3</v>
      </c>
      <c r="I134" s="50">
        <f>H133+H134</f>
        <v>8.199999999999999E-2</v>
      </c>
    </row>
    <row r="135" spans="1:9" s="18" customFormat="1">
      <c r="A135" s="15" t="s">
        <v>1</v>
      </c>
      <c r="B135" s="34"/>
      <c r="C135" s="37"/>
      <c r="F135" s="36" t="s">
        <v>1</v>
      </c>
      <c r="G135" s="34">
        <f>SUM(G131:G134)</f>
        <v>500</v>
      </c>
      <c r="H135" s="37" t="s">
        <v>0</v>
      </c>
    </row>
    <row r="136" spans="1:9" ht="36">
      <c r="A136" s="1" t="s">
        <v>67</v>
      </c>
      <c r="B136" s="21"/>
      <c r="C136" s="22"/>
      <c r="F136" s="1" t="s">
        <v>67</v>
      </c>
      <c r="G136" s="2">
        <v>118</v>
      </c>
      <c r="H136" s="12" t="s">
        <v>0</v>
      </c>
    </row>
    <row r="137" spans="1:9" s="26" customFormat="1">
      <c r="A137" s="24"/>
      <c r="B137" s="25"/>
      <c r="F137" s="24"/>
      <c r="G137" s="25"/>
    </row>
    <row r="138" spans="1:9">
      <c r="A138" s="56" t="s">
        <v>76</v>
      </c>
      <c r="B138" s="56"/>
      <c r="C138" s="56"/>
      <c r="D138" s="56"/>
      <c r="E138" s="56"/>
      <c r="F138" s="56"/>
      <c r="G138" s="56"/>
      <c r="H138" s="56"/>
      <c r="I138" s="56"/>
    </row>
    <row r="139" spans="1:9" ht="15.75">
      <c r="A139" s="57">
        <v>2008</v>
      </c>
      <c r="B139" s="57"/>
      <c r="C139" s="57"/>
      <c r="F139" s="57">
        <v>2002</v>
      </c>
      <c r="G139" s="57"/>
      <c r="H139" s="57"/>
      <c r="I139" s="8"/>
    </row>
    <row r="140" spans="1:9">
      <c r="A140" s="14"/>
      <c r="B140" s="14" t="s">
        <v>129</v>
      </c>
      <c r="C140" s="10" t="s">
        <v>130</v>
      </c>
      <c r="F140" s="14"/>
      <c r="G140" s="14" t="s">
        <v>129</v>
      </c>
      <c r="H140" s="10" t="s">
        <v>130</v>
      </c>
    </row>
    <row r="141" spans="1:9" ht="25.5">
      <c r="A141" s="1" t="s">
        <v>59</v>
      </c>
      <c r="B141" s="2">
        <v>329</v>
      </c>
      <c r="C141" s="45">
        <f>B141/B145</f>
        <v>0.41804320203303685</v>
      </c>
      <c r="D141" s="9" t="s">
        <v>126</v>
      </c>
      <c r="F141" s="1" t="s">
        <v>58</v>
      </c>
      <c r="G141" s="2">
        <v>171</v>
      </c>
      <c r="H141" s="45">
        <f>G141/G145</f>
        <v>0.32695984703632885</v>
      </c>
      <c r="I141" s="9" t="s">
        <v>126</v>
      </c>
    </row>
    <row r="142" spans="1:9">
      <c r="A142" s="1" t="s">
        <v>61</v>
      </c>
      <c r="B142" s="2">
        <v>413</v>
      </c>
      <c r="C142" s="45">
        <f>B142/B145</f>
        <v>0.52477763659466325</v>
      </c>
      <c r="D142" s="49">
        <f>C141+C142</f>
        <v>0.94282083862770016</v>
      </c>
      <c r="F142" s="1" t="s">
        <v>61</v>
      </c>
      <c r="G142" s="2">
        <v>310</v>
      </c>
      <c r="H142" s="45">
        <f>G142/G145</f>
        <v>0.59273422562141487</v>
      </c>
      <c r="I142" s="49">
        <f>H141+H142</f>
        <v>0.91969407265774372</v>
      </c>
    </row>
    <row r="143" spans="1:9" ht="38.25">
      <c r="A143" s="1" t="s">
        <v>63</v>
      </c>
      <c r="B143" s="2">
        <v>38</v>
      </c>
      <c r="C143" s="45">
        <f>B143/B145</f>
        <v>4.8284625158831002E-2</v>
      </c>
      <c r="D143" s="9" t="s">
        <v>127</v>
      </c>
      <c r="F143" s="1" t="s">
        <v>63</v>
      </c>
      <c r="G143" s="2">
        <v>34</v>
      </c>
      <c r="H143" s="45">
        <f>G143/G145</f>
        <v>6.5009560229445512E-2</v>
      </c>
      <c r="I143" s="9" t="s">
        <v>127</v>
      </c>
    </row>
    <row r="144" spans="1:9" ht="24">
      <c r="A144" s="1" t="s">
        <v>65</v>
      </c>
      <c r="B144" s="2">
        <v>7</v>
      </c>
      <c r="C144" s="45">
        <f>B144/B145</f>
        <v>8.8945362134688691E-3</v>
      </c>
      <c r="D144" s="50">
        <f>C143+C144</f>
        <v>5.7179161372299871E-2</v>
      </c>
      <c r="F144" s="1" t="s">
        <v>65</v>
      </c>
      <c r="G144" s="2">
        <v>8</v>
      </c>
      <c r="H144" s="45">
        <f>G144/G145</f>
        <v>1.5296367112810707E-2</v>
      </c>
      <c r="I144" s="50">
        <f>H143+H144</f>
        <v>8.0305927342256223E-2</v>
      </c>
    </row>
    <row r="145" spans="1:9">
      <c r="A145" s="38" t="s">
        <v>2</v>
      </c>
      <c r="B145" s="34">
        <f>SUM(B141:B144)</f>
        <v>787</v>
      </c>
      <c r="C145" s="23"/>
      <c r="F145" s="38" t="s">
        <v>2</v>
      </c>
      <c r="G145" s="34">
        <f>SUM(G141:G144)</f>
        <v>523</v>
      </c>
      <c r="H145" s="23"/>
    </row>
    <row r="146" spans="1:9" ht="36">
      <c r="A146" s="1" t="s">
        <v>67</v>
      </c>
      <c r="B146" s="2">
        <v>144</v>
      </c>
      <c r="C146" s="12" t="s">
        <v>0</v>
      </c>
      <c r="F146" s="1" t="s">
        <v>67</v>
      </c>
      <c r="G146" s="2">
        <v>95</v>
      </c>
      <c r="H146" s="12" t="s">
        <v>0</v>
      </c>
    </row>
    <row r="148" spans="1:9">
      <c r="A148" s="56" t="s">
        <v>77</v>
      </c>
      <c r="B148" s="56"/>
      <c r="C148" s="56"/>
      <c r="D148" s="56"/>
      <c r="E148" s="56"/>
      <c r="F148" s="56"/>
      <c r="G148" s="56"/>
      <c r="H148" s="56"/>
      <c r="I148" s="56"/>
    </row>
    <row r="149" spans="1:9" ht="15.75">
      <c r="A149" s="57">
        <v>2008</v>
      </c>
      <c r="B149" s="57"/>
      <c r="C149" s="57"/>
      <c r="F149" s="57">
        <v>2002</v>
      </c>
      <c r="G149" s="57"/>
      <c r="H149" s="57"/>
      <c r="I149" s="8"/>
    </row>
    <row r="150" spans="1:9">
      <c r="A150" s="14"/>
      <c r="B150" s="14" t="s">
        <v>129</v>
      </c>
      <c r="C150" s="10" t="s">
        <v>130</v>
      </c>
      <c r="F150" s="14"/>
      <c r="G150" s="14" t="s">
        <v>129</v>
      </c>
      <c r="H150" s="10" t="s">
        <v>130</v>
      </c>
    </row>
    <row r="151" spans="1:9" ht="25.5">
      <c r="A151" s="28" t="s">
        <v>58</v>
      </c>
      <c r="B151" s="29">
        <v>439</v>
      </c>
      <c r="C151" s="45">
        <f>B151/B155</f>
        <v>0.48940914158305465</v>
      </c>
      <c r="D151" s="9" t="s">
        <v>126</v>
      </c>
      <c r="F151" s="1" t="s">
        <v>59</v>
      </c>
      <c r="G151" s="2">
        <v>224</v>
      </c>
      <c r="H151" s="45">
        <f>G151/G155</f>
        <v>0.37333333333333335</v>
      </c>
      <c r="I151" s="9" t="s">
        <v>126</v>
      </c>
    </row>
    <row r="152" spans="1:9">
      <c r="A152" s="28" t="s">
        <v>60</v>
      </c>
      <c r="B152" s="29">
        <v>415</v>
      </c>
      <c r="C152" s="45">
        <f>B152/B155</f>
        <v>0.46265328874024525</v>
      </c>
      <c r="D152" s="49">
        <f>C151+C152</f>
        <v>0.95206243032329985</v>
      </c>
      <c r="F152" s="1" t="s">
        <v>61</v>
      </c>
      <c r="G152" s="2">
        <v>346</v>
      </c>
      <c r="H152" s="45">
        <f>G152/G155</f>
        <v>0.57666666666666666</v>
      </c>
      <c r="I152" s="49">
        <f>H151+H152</f>
        <v>0.95</v>
      </c>
    </row>
    <row r="153" spans="1:9" ht="38.25">
      <c r="A153" s="28" t="s">
        <v>62</v>
      </c>
      <c r="B153" s="29">
        <v>39</v>
      </c>
      <c r="C153" s="45">
        <f>B153/B155</f>
        <v>4.3478260869565216E-2</v>
      </c>
      <c r="D153" s="9" t="s">
        <v>127</v>
      </c>
      <c r="F153" s="1" t="s">
        <v>63</v>
      </c>
      <c r="G153" s="2">
        <v>22</v>
      </c>
      <c r="H153" s="45">
        <f>G153/G155</f>
        <v>3.6666666666666667E-2</v>
      </c>
      <c r="I153" s="9" t="s">
        <v>127</v>
      </c>
    </row>
    <row r="154" spans="1:9" ht="25.5">
      <c r="A154" s="28" t="s">
        <v>64</v>
      </c>
      <c r="B154" s="29">
        <v>4</v>
      </c>
      <c r="C154" s="45">
        <f>B154/B155</f>
        <v>4.459308807134894E-3</v>
      </c>
      <c r="D154" s="50">
        <f>C153+C154</f>
        <v>4.7937569676700112E-2</v>
      </c>
      <c r="F154" s="1" t="s">
        <v>65</v>
      </c>
      <c r="G154" s="2">
        <v>8</v>
      </c>
      <c r="H154" s="45">
        <f>G154/G155</f>
        <v>1.3333333333333334E-2</v>
      </c>
      <c r="I154" s="50">
        <f>H153+H154</f>
        <v>0.05</v>
      </c>
    </row>
    <row r="155" spans="1:9">
      <c r="A155" s="38" t="s">
        <v>2</v>
      </c>
      <c r="B155" s="34">
        <f>SUM(B151:B154)</f>
        <v>897</v>
      </c>
      <c r="C155" s="23"/>
      <c r="F155" s="38" t="s">
        <v>2</v>
      </c>
      <c r="G155" s="34">
        <f>SUM(G151:G154)</f>
        <v>600</v>
      </c>
      <c r="H155" s="23"/>
    </row>
    <row r="156" spans="1:9" ht="36">
      <c r="A156" s="1" t="s">
        <v>67</v>
      </c>
      <c r="B156" s="2">
        <v>35</v>
      </c>
      <c r="C156" s="12" t="s">
        <v>0</v>
      </c>
      <c r="F156" s="1" t="s">
        <v>67</v>
      </c>
      <c r="G156" s="2">
        <v>17</v>
      </c>
      <c r="H156" s="12" t="s">
        <v>0</v>
      </c>
    </row>
    <row r="157" spans="1:9">
      <c r="A157" s="56" t="s">
        <v>78</v>
      </c>
      <c r="B157" s="56"/>
      <c r="C157" s="56"/>
      <c r="D157" s="56"/>
      <c r="E157" s="56"/>
      <c r="F157" s="56"/>
      <c r="G157" s="56"/>
      <c r="H157" s="56"/>
      <c r="I157" s="56"/>
    </row>
    <row r="158" spans="1:9" ht="15.75">
      <c r="A158" s="57">
        <v>2008</v>
      </c>
      <c r="B158" s="57"/>
      <c r="C158" s="57"/>
      <c r="F158" s="57">
        <v>2002</v>
      </c>
      <c r="G158" s="57"/>
      <c r="H158" s="57"/>
      <c r="I158" s="8"/>
    </row>
    <row r="159" spans="1:9">
      <c r="A159" s="14"/>
      <c r="B159" s="14" t="s">
        <v>129</v>
      </c>
      <c r="C159" s="10" t="s">
        <v>130</v>
      </c>
      <c r="F159" s="14"/>
      <c r="G159" s="14" t="s">
        <v>129</v>
      </c>
      <c r="H159" s="10" t="s">
        <v>130</v>
      </c>
    </row>
    <row r="160" spans="1:9" ht="25.5">
      <c r="A160" s="1" t="s">
        <v>59</v>
      </c>
      <c r="B160" s="2">
        <v>469</v>
      </c>
      <c r="C160" s="45">
        <f>B160/B164</f>
        <v>0.51481888035126233</v>
      </c>
      <c r="D160" s="9" t="s">
        <v>126</v>
      </c>
      <c r="F160" s="1" t="s">
        <v>59</v>
      </c>
      <c r="G160" s="2">
        <v>281</v>
      </c>
      <c r="H160" s="45">
        <f>G160/G164</f>
        <v>0.46065573770491802</v>
      </c>
      <c r="I160" s="9" t="s">
        <v>126</v>
      </c>
    </row>
    <row r="161" spans="1:9">
      <c r="A161" s="1" t="s">
        <v>61</v>
      </c>
      <c r="B161" s="2">
        <v>375</v>
      </c>
      <c r="C161" s="45">
        <f>B161/B164</f>
        <v>0.41163556531284301</v>
      </c>
      <c r="D161" s="49">
        <f>C160+C161</f>
        <v>0.92645444566410529</v>
      </c>
      <c r="F161" s="1" t="s">
        <v>61</v>
      </c>
      <c r="G161" s="2">
        <v>291</v>
      </c>
      <c r="H161" s="45">
        <f>G161/G164</f>
        <v>0.47704918032786886</v>
      </c>
      <c r="I161" s="49">
        <f>H160+H161</f>
        <v>0.93770491803278688</v>
      </c>
    </row>
    <row r="162" spans="1:9" ht="38.25">
      <c r="A162" s="1" t="s">
        <v>63</v>
      </c>
      <c r="B162" s="2">
        <v>52</v>
      </c>
      <c r="C162" s="45">
        <f>B162/B164</f>
        <v>5.7080131723380903E-2</v>
      </c>
      <c r="D162" s="9" t="s">
        <v>127</v>
      </c>
      <c r="F162" s="1" t="s">
        <v>63</v>
      </c>
      <c r="G162" s="2">
        <v>35</v>
      </c>
      <c r="H162" s="45">
        <f>G162/G164</f>
        <v>5.737704918032787E-2</v>
      </c>
      <c r="I162" s="9" t="s">
        <v>127</v>
      </c>
    </row>
    <row r="163" spans="1:9" ht="24">
      <c r="A163" s="1" t="s">
        <v>65</v>
      </c>
      <c r="B163" s="2">
        <v>15</v>
      </c>
      <c r="C163" s="45">
        <f>B163/B164</f>
        <v>1.6465422612513721E-2</v>
      </c>
      <c r="D163" s="50">
        <f>C162+C163</f>
        <v>7.3545554335894631E-2</v>
      </c>
      <c r="F163" s="1" t="s">
        <v>65</v>
      </c>
      <c r="G163" s="2">
        <v>3</v>
      </c>
      <c r="H163" s="45">
        <f>G163/G164</f>
        <v>4.9180327868852463E-3</v>
      </c>
      <c r="I163" s="50">
        <f>H162+H163</f>
        <v>6.2295081967213117E-2</v>
      </c>
    </row>
    <row r="164" spans="1:9">
      <c r="A164" s="38" t="s">
        <v>2</v>
      </c>
      <c r="B164" s="34">
        <f>SUM(B160:B163)</f>
        <v>911</v>
      </c>
      <c r="C164" s="23"/>
      <c r="F164" s="38" t="s">
        <v>2</v>
      </c>
      <c r="G164" s="34">
        <f>SUM(G160:G163)</f>
        <v>610</v>
      </c>
      <c r="H164" s="23"/>
    </row>
    <row r="165" spans="1:9" s="33" customFormat="1" ht="33.75">
      <c r="A165" s="30" t="s">
        <v>66</v>
      </c>
      <c r="B165" s="31">
        <v>20</v>
      </c>
      <c r="C165" s="32" t="s">
        <v>0</v>
      </c>
      <c r="F165" s="30" t="s">
        <v>66</v>
      </c>
      <c r="G165" s="31">
        <v>8</v>
      </c>
      <c r="H165" s="32"/>
    </row>
    <row r="167" spans="1:9">
      <c r="A167" s="56" t="s">
        <v>79</v>
      </c>
      <c r="B167" s="56"/>
      <c r="C167" s="56"/>
      <c r="D167" s="56"/>
      <c r="E167" s="56"/>
      <c r="F167" s="56"/>
      <c r="G167" s="56"/>
      <c r="H167" s="56"/>
      <c r="I167" s="56"/>
    </row>
    <row r="168" spans="1:9" ht="15.75">
      <c r="A168" s="57">
        <v>2008</v>
      </c>
      <c r="B168" s="57"/>
      <c r="C168" s="57"/>
      <c r="F168" s="57">
        <v>2002</v>
      </c>
      <c r="G168" s="57"/>
      <c r="H168" s="57"/>
      <c r="I168" s="8"/>
    </row>
    <row r="169" spans="1:9">
      <c r="A169" s="14"/>
      <c r="B169" s="14" t="s">
        <v>129</v>
      </c>
      <c r="C169" s="10" t="s">
        <v>130</v>
      </c>
      <c r="F169" s="14"/>
      <c r="G169" s="14" t="s">
        <v>129</v>
      </c>
      <c r="H169" s="10" t="s">
        <v>130</v>
      </c>
    </row>
    <row r="170" spans="1:9" ht="25.5">
      <c r="A170" s="1" t="s">
        <v>59</v>
      </c>
      <c r="B170" s="2">
        <v>452</v>
      </c>
      <c r="C170" s="45">
        <f>B170/B174</f>
        <v>0.5044642857142857</v>
      </c>
      <c r="D170" s="9" t="s">
        <v>126</v>
      </c>
      <c r="F170" s="1" t="s">
        <v>59</v>
      </c>
      <c r="G170" s="2">
        <v>215</v>
      </c>
      <c r="H170" s="45">
        <f>G170/G174</f>
        <v>0.36317567567567566</v>
      </c>
      <c r="I170" s="9" t="s">
        <v>126</v>
      </c>
    </row>
    <row r="171" spans="1:9">
      <c r="A171" s="1" t="s">
        <v>61</v>
      </c>
      <c r="B171" s="2">
        <v>409</v>
      </c>
      <c r="C171" s="45">
        <f>B171/B174</f>
        <v>0.4564732142857143</v>
      </c>
      <c r="D171" s="49">
        <f>C170+C171</f>
        <v>0.9609375</v>
      </c>
      <c r="F171" s="1" t="s">
        <v>61</v>
      </c>
      <c r="G171" s="2">
        <v>308</v>
      </c>
      <c r="H171" s="45">
        <f>G171/G174</f>
        <v>0.52027027027027029</v>
      </c>
      <c r="I171" s="49">
        <f>H170+H171</f>
        <v>0.88344594594594594</v>
      </c>
    </row>
    <row r="172" spans="1:9" ht="38.25">
      <c r="A172" s="1" t="s">
        <v>63</v>
      </c>
      <c r="B172" s="2">
        <v>30</v>
      </c>
      <c r="C172" s="45">
        <f>B172/B174</f>
        <v>3.3482142857142856E-2</v>
      </c>
      <c r="D172" s="9" t="s">
        <v>127</v>
      </c>
      <c r="F172" s="1" t="s">
        <v>63</v>
      </c>
      <c r="G172" s="2">
        <v>60</v>
      </c>
      <c r="H172" s="45">
        <f>G172/G174</f>
        <v>0.10135135135135136</v>
      </c>
      <c r="I172" s="9" t="s">
        <v>127</v>
      </c>
    </row>
    <row r="173" spans="1:9" ht="24">
      <c r="A173" s="1" t="s">
        <v>65</v>
      </c>
      <c r="B173" s="2">
        <v>5</v>
      </c>
      <c r="C173" s="45">
        <f>B173/B174</f>
        <v>5.580357142857143E-3</v>
      </c>
      <c r="D173" s="50">
        <f>C172+C173</f>
        <v>3.90625E-2</v>
      </c>
      <c r="F173" s="1" t="s">
        <v>65</v>
      </c>
      <c r="G173" s="2">
        <v>9</v>
      </c>
      <c r="H173" s="45">
        <f>G173/G174</f>
        <v>1.5202702702702704E-2</v>
      </c>
      <c r="I173" s="50">
        <f>H172+H173</f>
        <v>0.11655405405405406</v>
      </c>
    </row>
    <row r="174" spans="1:9" s="18" customFormat="1">
      <c r="A174" s="36" t="s">
        <v>1</v>
      </c>
      <c r="B174" s="34">
        <f>SUM(B170:B173)</f>
        <v>896</v>
      </c>
      <c r="C174" s="37"/>
      <c r="F174" s="36" t="s">
        <v>1</v>
      </c>
      <c r="G174" s="34">
        <f>SUM(G170:G173)</f>
        <v>592</v>
      </c>
      <c r="H174" s="34" t="s">
        <v>0</v>
      </c>
    </row>
    <row r="175" spans="1:9" s="33" customFormat="1" ht="33.75">
      <c r="A175" s="30" t="s">
        <v>66</v>
      </c>
      <c r="B175" s="31">
        <v>36</v>
      </c>
      <c r="C175" s="32" t="s">
        <v>0</v>
      </c>
      <c r="F175" s="30" t="s">
        <v>66</v>
      </c>
      <c r="G175" s="31">
        <v>27</v>
      </c>
      <c r="H175" s="32" t="s">
        <v>0</v>
      </c>
    </row>
    <row r="177" spans="1:9" ht="42" customHeight="1">
      <c r="A177" s="61" t="s">
        <v>80</v>
      </c>
      <c r="B177" s="61"/>
      <c r="C177" s="61"/>
      <c r="D177" s="61"/>
      <c r="E177" s="13"/>
      <c r="F177" s="61" t="s">
        <v>132</v>
      </c>
      <c r="G177" s="61"/>
      <c r="H177" s="61"/>
      <c r="I177" s="61"/>
    </row>
    <row r="178" spans="1:9" ht="15.75">
      <c r="A178" s="57">
        <v>2008</v>
      </c>
      <c r="B178" s="57"/>
      <c r="C178" s="57"/>
      <c r="F178" s="57">
        <v>2002</v>
      </c>
      <c r="G178" s="57"/>
      <c r="H178" s="57"/>
      <c r="I178" s="8"/>
    </row>
    <row r="179" spans="1:9">
      <c r="A179" s="14"/>
      <c r="B179" s="14" t="s">
        <v>129</v>
      </c>
      <c r="C179" s="10" t="s">
        <v>130</v>
      </c>
      <c r="F179" s="14"/>
      <c r="G179" s="14" t="s">
        <v>129</v>
      </c>
      <c r="H179" s="10" t="s">
        <v>130</v>
      </c>
    </row>
    <row r="180" spans="1:9" ht="25.5">
      <c r="A180" s="1" t="s">
        <v>59</v>
      </c>
      <c r="B180" s="2">
        <v>338</v>
      </c>
      <c r="C180" s="45">
        <f>B180/B184</f>
        <v>0.37348066298342542</v>
      </c>
      <c r="D180" s="9" t="s">
        <v>126</v>
      </c>
      <c r="F180" s="1" t="s">
        <v>59</v>
      </c>
      <c r="G180" s="27">
        <v>154</v>
      </c>
      <c r="H180" s="45">
        <f>G180/G184</f>
        <v>0.27112676056338031</v>
      </c>
      <c r="I180" s="9" t="s">
        <v>126</v>
      </c>
    </row>
    <row r="181" spans="1:9">
      <c r="A181" s="1" t="s">
        <v>61</v>
      </c>
      <c r="B181" s="2">
        <v>464</v>
      </c>
      <c r="C181" s="45">
        <f>B181/B184</f>
        <v>0.51270718232044199</v>
      </c>
      <c r="D181" s="49">
        <f>C180+C181</f>
        <v>0.88618784530386741</v>
      </c>
      <c r="F181" s="1" t="s">
        <v>61</v>
      </c>
      <c r="G181" s="27">
        <v>302</v>
      </c>
      <c r="H181" s="45">
        <f>G181/G184</f>
        <v>0.53169014084507038</v>
      </c>
      <c r="I181" s="49">
        <f>H180+H181</f>
        <v>0.80281690140845074</v>
      </c>
    </row>
    <row r="182" spans="1:9" ht="38.25">
      <c r="A182" s="1" t="s">
        <v>63</v>
      </c>
      <c r="B182" s="2">
        <v>90</v>
      </c>
      <c r="C182" s="45">
        <f>B182/B184</f>
        <v>9.9447513812154692E-2</v>
      </c>
      <c r="D182" s="9" t="s">
        <v>127</v>
      </c>
      <c r="F182" s="1" t="s">
        <v>63</v>
      </c>
      <c r="G182" s="27">
        <v>84</v>
      </c>
      <c r="H182" s="45">
        <f>G182/G184</f>
        <v>0.14788732394366197</v>
      </c>
      <c r="I182" s="9" t="s">
        <v>127</v>
      </c>
    </row>
    <row r="183" spans="1:9" ht="24">
      <c r="A183" s="1" t="s">
        <v>65</v>
      </c>
      <c r="B183" s="2">
        <v>13</v>
      </c>
      <c r="C183" s="45">
        <f>B183/B184</f>
        <v>1.4364640883977901E-2</v>
      </c>
      <c r="D183" s="50">
        <f>C182+C183</f>
        <v>0.11381215469613259</v>
      </c>
      <c r="F183" s="1" t="s">
        <v>65</v>
      </c>
      <c r="G183" s="27">
        <v>28</v>
      </c>
      <c r="H183" s="45">
        <f>G183/G184</f>
        <v>4.9295774647887321E-2</v>
      </c>
      <c r="I183" s="50">
        <f>H182+H183</f>
        <v>0.19718309859154928</v>
      </c>
    </row>
    <row r="184" spans="1:9" s="18" customFormat="1">
      <c r="A184" s="36" t="s">
        <v>1</v>
      </c>
      <c r="B184" s="34">
        <f>SUM(B180:B183)</f>
        <v>905</v>
      </c>
      <c r="C184" s="37"/>
      <c r="F184" s="36" t="s">
        <v>1</v>
      </c>
      <c r="G184" s="34">
        <f>SUM(G180:G183)</f>
        <v>568</v>
      </c>
      <c r="H184" s="34" t="s">
        <v>0</v>
      </c>
    </row>
    <row r="185" spans="1:9" ht="36">
      <c r="A185" s="1" t="s">
        <v>67</v>
      </c>
      <c r="B185" s="2">
        <v>28</v>
      </c>
      <c r="C185" s="12" t="s">
        <v>0</v>
      </c>
      <c r="F185" s="1" t="s">
        <v>67</v>
      </c>
      <c r="G185" s="27">
        <v>52</v>
      </c>
      <c r="H185" s="35" t="s">
        <v>0</v>
      </c>
    </row>
    <row r="186" spans="1:9" ht="38.25" customHeight="1">
      <c r="A186" s="59" t="s">
        <v>81</v>
      </c>
      <c r="B186" s="59"/>
      <c r="C186" s="59"/>
      <c r="D186" s="59"/>
    </row>
    <row r="187" spans="1:9" ht="15.75">
      <c r="A187" s="57">
        <v>2008</v>
      </c>
      <c r="B187" s="57"/>
      <c r="C187" s="57"/>
      <c r="F187" s="57">
        <v>2002</v>
      </c>
      <c r="G187" s="57"/>
      <c r="H187" s="57"/>
      <c r="I187" s="8"/>
    </row>
    <row r="188" spans="1:9">
      <c r="A188" s="14"/>
      <c r="B188" s="14" t="s">
        <v>129</v>
      </c>
      <c r="C188" s="10" t="s">
        <v>130</v>
      </c>
      <c r="F188" s="14"/>
      <c r="G188" s="14" t="s">
        <v>129</v>
      </c>
      <c r="H188" s="10" t="s">
        <v>130</v>
      </c>
    </row>
    <row r="189" spans="1:9" ht="25.5">
      <c r="A189" s="1" t="s">
        <v>59</v>
      </c>
      <c r="B189" s="2">
        <v>378</v>
      </c>
      <c r="C189" s="45">
        <f>B189/B193</f>
        <v>0.41767955801104972</v>
      </c>
      <c r="D189" s="9" t="s">
        <v>126</v>
      </c>
      <c r="F189" s="1" t="s">
        <v>59</v>
      </c>
      <c r="G189" s="21"/>
      <c r="H189" s="22"/>
      <c r="I189" s="9" t="s">
        <v>126</v>
      </c>
    </row>
    <row r="190" spans="1:9">
      <c r="A190" s="1" t="s">
        <v>61</v>
      </c>
      <c r="B190" s="2">
        <v>424</v>
      </c>
      <c r="C190" s="45">
        <f>B190/B193</f>
        <v>0.46850828729281768</v>
      </c>
      <c r="D190" s="49">
        <f>C189+C190</f>
        <v>0.88618784530386741</v>
      </c>
      <c r="F190" s="1" t="s">
        <v>61</v>
      </c>
      <c r="G190" s="21"/>
      <c r="H190" s="22"/>
      <c r="I190" s="4"/>
    </row>
    <row r="191" spans="1:9" ht="38.25">
      <c r="A191" s="1" t="s">
        <v>63</v>
      </c>
      <c r="B191" s="2">
        <v>85</v>
      </c>
      <c r="C191" s="45">
        <f>B191/B193</f>
        <v>9.3922651933701654E-2</v>
      </c>
      <c r="D191" s="9" t="s">
        <v>127</v>
      </c>
      <c r="F191" s="1" t="s">
        <v>63</v>
      </c>
      <c r="G191" s="21"/>
      <c r="H191" s="22"/>
      <c r="I191" s="9" t="s">
        <v>127</v>
      </c>
    </row>
    <row r="192" spans="1:9" ht="24">
      <c r="A192" s="1" t="s">
        <v>65</v>
      </c>
      <c r="B192" s="2">
        <v>18</v>
      </c>
      <c r="C192" s="45">
        <f>B192/B193</f>
        <v>1.9889502762430938E-2</v>
      </c>
      <c r="D192" s="50">
        <f>C191+C192</f>
        <v>0.11381215469613259</v>
      </c>
      <c r="F192" s="1" t="s">
        <v>65</v>
      </c>
      <c r="G192" s="21"/>
      <c r="H192" s="22"/>
      <c r="I192" s="5"/>
    </row>
    <row r="193" spans="1:9" s="18" customFormat="1">
      <c r="A193" s="36" t="s">
        <v>1</v>
      </c>
      <c r="B193" s="34">
        <f>SUM(B189:B192)</f>
        <v>905</v>
      </c>
      <c r="C193" s="37"/>
      <c r="F193" s="36" t="s">
        <v>1</v>
      </c>
      <c r="G193" s="34">
        <f>SUM(G189:G192)</f>
        <v>0</v>
      </c>
      <c r="H193" s="34" t="s">
        <v>0</v>
      </c>
    </row>
    <row r="194" spans="1:9" ht="36">
      <c r="A194" s="1" t="s">
        <v>67</v>
      </c>
      <c r="B194" s="2">
        <v>28</v>
      </c>
      <c r="C194" s="12" t="s">
        <v>0</v>
      </c>
      <c r="F194" s="1" t="s">
        <v>67</v>
      </c>
      <c r="G194" s="21"/>
      <c r="H194" s="22"/>
    </row>
    <row r="196" spans="1:9" ht="41.25" customHeight="1">
      <c r="A196" s="60" t="s">
        <v>82</v>
      </c>
      <c r="B196" s="60"/>
      <c r="C196" s="60"/>
      <c r="D196" s="60"/>
    </row>
    <row r="197" spans="1:9" ht="41.25" customHeight="1">
      <c r="A197" s="57">
        <v>2008</v>
      </c>
      <c r="B197" s="57"/>
      <c r="C197" s="57"/>
      <c r="F197" s="57">
        <v>2002</v>
      </c>
      <c r="G197" s="57"/>
      <c r="H197" s="57"/>
      <c r="I197" s="8"/>
    </row>
    <row r="198" spans="1:9">
      <c r="A198" s="14"/>
      <c r="B198" s="14" t="s">
        <v>129</v>
      </c>
      <c r="C198" s="10" t="s">
        <v>130</v>
      </c>
      <c r="F198" s="14"/>
      <c r="G198" s="14" t="s">
        <v>129</v>
      </c>
      <c r="H198" s="10" t="s">
        <v>130</v>
      </c>
    </row>
    <row r="199" spans="1:9" ht="25.5">
      <c r="A199" s="1" t="s">
        <v>59</v>
      </c>
      <c r="B199" s="2">
        <v>383</v>
      </c>
      <c r="C199" s="45">
        <f>B199/B203</f>
        <v>0.45486935866983375</v>
      </c>
      <c r="D199" s="9" t="s">
        <v>126</v>
      </c>
      <c r="F199" s="1" t="s">
        <v>59</v>
      </c>
      <c r="G199" s="21"/>
      <c r="H199" s="22"/>
      <c r="I199" s="9" t="s">
        <v>126</v>
      </c>
    </row>
    <row r="200" spans="1:9">
      <c r="A200" s="1" t="s">
        <v>61</v>
      </c>
      <c r="B200" s="2">
        <v>436</v>
      </c>
      <c r="C200" s="45">
        <f>B200/B203</f>
        <v>0.51781472684085506</v>
      </c>
      <c r="D200" s="49">
        <f>C199+C200</f>
        <v>0.97268408551068886</v>
      </c>
      <c r="F200" s="1" t="s">
        <v>61</v>
      </c>
      <c r="G200" s="21"/>
      <c r="H200" s="22"/>
      <c r="I200" s="4"/>
    </row>
    <row r="201" spans="1:9" ht="38.25">
      <c r="A201" s="1" t="s">
        <v>63</v>
      </c>
      <c r="B201" s="2">
        <v>19</v>
      </c>
      <c r="C201" s="45">
        <f>B201/B203</f>
        <v>2.2565320665083134E-2</v>
      </c>
      <c r="D201" s="9" t="s">
        <v>127</v>
      </c>
      <c r="F201" s="1" t="s">
        <v>63</v>
      </c>
      <c r="G201" s="21"/>
      <c r="H201" s="22"/>
      <c r="I201" s="9" t="s">
        <v>127</v>
      </c>
    </row>
    <row r="202" spans="1:9" ht="24">
      <c r="A202" s="1" t="s">
        <v>65</v>
      </c>
      <c r="B202" s="2">
        <v>4</v>
      </c>
      <c r="C202" s="45">
        <f>B202/B203</f>
        <v>4.7505938242280287E-3</v>
      </c>
      <c r="D202" s="50">
        <f>C201+C202</f>
        <v>2.7315914489311165E-2</v>
      </c>
      <c r="F202" s="1" t="s">
        <v>65</v>
      </c>
      <c r="G202" s="21"/>
      <c r="H202" s="22"/>
      <c r="I202" s="5"/>
    </row>
    <row r="203" spans="1:9" s="18" customFormat="1">
      <c r="A203" s="36" t="s">
        <v>1</v>
      </c>
      <c r="B203" s="34">
        <f>SUM(B199:B202)</f>
        <v>842</v>
      </c>
      <c r="C203" s="37"/>
      <c r="F203" s="15" t="s">
        <v>1</v>
      </c>
      <c r="G203" s="34">
        <f>SUM(G199:G202)</f>
        <v>0</v>
      </c>
      <c r="H203" s="34" t="s">
        <v>0</v>
      </c>
    </row>
    <row r="204" spans="1:9" ht="36">
      <c r="A204" s="1" t="s">
        <v>67</v>
      </c>
      <c r="B204" s="2">
        <v>91</v>
      </c>
      <c r="C204" s="12" t="s">
        <v>0</v>
      </c>
      <c r="F204" s="1" t="s">
        <v>67</v>
      </c>
      <c r="G204" s="21"/>
      <c r="H204" s="22"/>
    </row>
    <row r="205" spans="1:9" ht="27" customHeight="1">
      <c r="A205" s="56" t="s">
        <v>83</v>
      </c>
      <c r="B205" s="56"/>
      <c r="C205" s="56"/>
      <c r="D205" s="56"/>
      <c r="E205" s="56"/>
      <c r="F205" s="56"/>
      <c r="G205" s="56"/>
      <c r="H205" s="56"/>
      <c r="I205" s="56"/>
    </row>
    <row r="206" spans="1:9" ht="15.75">
      <c r="A206" s="57">
        <v>2008</v>
      </c>
      <c r="B206" s="57"/>
      <c r="C206" s="57"/>
      <c r="F206" s="57">
        <v>2002</v>
      </c>
      <c r="G206" s="57"/>
      <c r="H206" s="57"/>
      <c r="I206" s="8"/>
    </row>
    <row r="207" spans="1:9">
      <c r="A207" s="14"/>
      <c r="B207" s="14" t="s">
        <v>129</v>
      </c>
      <c r="C207" s="10" t="s">
        <v>130</v>
      </c>
      <c r="F207" s="14"/>
      <c r="G207" s="14" t="s">
        <v>129</v>
      </c>
      <c r="H207" s="10" t="s">
        <v>130</v>
      </c>
    </row>
    <row r="208" spans="1:9" ht="25.5">
      <c r="A208" s="1" t="s">
        <v>59</v>
      </c>
      <c r="B208" s="2">
        <v>304</v>
      </c>
      <c r="C208" s="45">
        <f>B208/B212</f>
        <v>0.36759371221281739</v>
      </c>
      <c r="D208" s="9" t="s">
        <v>126</v>
      </c>
      <c r="F208" s="1" t="s">
        <v>59</v>
      </c>
      <c r="G208" s="2">
        <v>115</v>
      </c>
      <c r="H208" s="45">
        <f>G208/G212</f>
        <v>0.21739130434782608</v>
      </c>
      <c r="I208" s="9" t="s">
        <v>126</v>
      </c>
    </row>
    <row r="209" spans="1:14">
      <c r="A209" s="1" t="s">
        <v>61</v>
      </c>
      <c r="B209" s="2">
        <v>477</v>
      </c>
      <c r="C209" s="45">
        <f>B209/B212</f>
        <v>0.57678355501813783</v>
      </c>
      <c r="D209" s="49">
        <f>C208+C209</f>
        <v>0.94437726723095516</v>
      </c>
      <c r="F209" s="1" t="s">
        <v>61</v>
      </c>
      <c r="G209" s="2">
        <v>362</v>
      </c>
      <c r="H209" s="45">
        <f>G209/G212</f>
        <v>0.68431001890359167</v>
      </c>
      <c r="I209" s="49">
        <f>H208+H209</f>
        <v>0.90170132325141772</v>
      </c>
    </row>
    <row r="210" spans="1:14" ht="38.25">
      <c r="A210" s="1" t="s">
        <v>63</v>
      </c>
      <c r="B210" s="2">
        <v>43</v>
      </c>
      <c r="C210" s="45">
        <f>B210/B212</f>
        <v>5.1995163240628778E-2</v>
      </c>
      <c r="D210" s="9" t="s">
        <v>127</v>
      </c>
      <c r="F210" s="1" t="s">
        <v>63</v>
      </c>
      <c r="G210" s="2">
        <v>43</v>
      </c>
      <c r="H210" s="45">
        <f>G210/G212</f>
        <v>8.1285444234404536E-2</v>
      </c>
      <c r="I210" s="9" t="s">
        <v>127</v>
      </c>
    </row>
    <row r="211" spans="1:14" ht="24">
      <c r="A211" s="1" t="s">
        <v>65</v>
      </c>
      <c r="B211" s="2">
        <v>3</v>
      </c>
      <c r="C211" s="45">
        <f>B211/B212</f>
        <v>3.6275695284159614E-3</v>
      </c>
      <c r="D211" s="50">
        <f>C210+C211</f>
        <v>5.5622732769044739E-2</v>
      </c>
      <c r="F211" s="1" t="s">
        <v>65</v>
      </c>
      <c r="G211" s="2">
        <v>9</v>
      </c>
      <c r="H211" s="45">
        <f>G211/G212</f>
        <v>1.7013232514177693E-2</v>
      </c>
      <c r="I211" s="50">
        <f>H210+H211</f>
        <v>9.8298676748582225E-2</v>
      </c>
    </row>
    <row r="212" spans="1:14" s="18" customFormat="1">
      <c r="A212" s="36" t="s">
        <v>1</v>
      </c>
      <c r="B212" s="34">
        <f>SUM(B208:B211)</f>
        <v>827</v>
      </c>
      <c r="C212" s="37"/>
      <c r="F212" s="36" t="s">
        <v>1</v>
      </c>
      <c r="G212" s="34">
        <f>SUM(G208:G211)</f>
        <v>529</v>
      </c>
      <c r="H212" s="34" t="s">
        <v>0</v>
      </c>
    </row>
    <row r="213" spans="1:14" ht="36">
      <c r="A213" s="1" t="s">
        <v>67</v>
      </c>
      <c r="B213" s="2">
        <v>105</v>
      </c>
      <c r="C213" s="12" t="s">
        <v>0</v>
      </c>
      <c r="F213" s="1" t="s">
        <v>67</v>
      </c>
      <c r="G213" s="2">
        <v>89</v>
      </c>
      <c r="H213" s="12" t="s">
        <v>0</v>
      </c>
    </row>
    <row r="214" spans="1:14">
      <c r="A214" s="56" t="s">
        <v>84</v>
      </c>
      <c r="B214" s="56"/>
      <c r="C214" s="56"/>
      <c r="D214" s="56"/>
      <c r="E214" s="56"/>
      <c r="F214" s="56"/>
      <c r="G214" s="56"/>
      <c r="H214" s="56"/>
      <c r="I214" s="56"/>
    </row>
    <row r="215" spans="1:14" ht="15.75">
      <c r="A215" s="57">
        <v>2008</v>
      </c>
      <c r="B215" s="57"/>
      <c r="C215" s="57"/>
      <c r="F215" s="57">
        <v>2002</v>
      </c>
      <c r="G215" s="57"/>
      <c r="H215" s="57"/>
      <c r="I215" s="8"/>
    </row>
    <row r="216" spans="1:14">
      <c r="A216" s="14"/>
      <c r="B216" s="14" t="s">
        <v>129</v>
      </c>
      <c r="C216" s="10" t="s">
        <v>130</v>
      </c>
      <c r="F216" s="14"/>
      <c r="G216" s="14" t="s">
        <v>129</v>
      </c>
      <c r="H216" s="10" t="s">
        <v>130</v>
      </c>
    </row>
    <row r="217" spans="1:14" ht="25.5">
      <c r="A217" s="1" t="s">
        <v>59</v>
      </c>
      <c r="B217" s="2">
        <v>283</v>
      </c>
      <c r="C217" s="45">
        <f>B217/B221</f>
        <v>0.35642317380352645</v>
      </c>
      <c r="D217" s="9" t="s">
        <v>126</v>
      </c>
      <c r="F217" s="1" t="s">
        <v>59</v>
      </c>
      <c r="G217" s="2">
        <v>119</v>
      </c>
      <c r="H217" s="45">
        <f>G217/G221</f>
        <v>0.22666666666666666</v>
      </c>
      <c r="I217" s="9" t="s">
        <v>126</v>
      </c>
    </row>
    <row r="218" spans="1:14">
      <c r="A218" s="1" t="s">
        <v>61</v>
      </c>
      <c r="B218" s="2">
        <v>452</v>
      </c>
      <c r="C218" s="45">
        <f>B218/B221</f>
        <v>0.56926952141057929</v>
      </c>
      <c r="D218" s="49">
        <f>C217+C218</f>
        <v>0.9256926952141058</v>
      </c>
      <c r="F218" s="1" t="s">
        <v>61</v>
      </c>
      <c r="G218" s="2">
        <v>360</v>
      </c>
      <c r="H218" s="45">
        <f>G218/G221</f>
        <v>0.68571428571428572</v>
      </c>
      <c r="I218" s="49">
        <f>H217+H218</f>
        <v>0.9123809523809524</v>
      </c>
    </row>
    <row r="219" spans="1:14" ht="38.25">
      <c r="A219" s="1" t="s">
        <v>63</v>
      </c>
      <c r="B219" s="2">
        <v>50</v>
      </c>
      <c r="C219" s="45">
        <f>B219/B221</f>
        <v>6.2972292191435769E-2</v>
      </c>
      <c r="D219" s="9" t="s">
        <v>127</v>
      </c>
      <c r="F219" s="1" t="s">
        <v>63</v>
      </c>
      <c r="G219" s="2">
        <v>42</v>
      </c>
      <c r="H219" s="45">
        <f>G219/G221</f>
        <v>0.08</v>
      </c>
      <c r="I219" s="9" t="s">
        <v>127</v>
      </c>
      <c r="N219" s="7" t="s">
        <v>0</v>
      </c>
    </row>
    <row r="220" spans="1:14" ht="24">
      <c r="A220" s="1" t="s">
        <v>65</v>
      </c>
      <c r="B220" s="2">
        <v>9</v>
      </c>
      <c r="C220" s="45">
        <f>B220/B221</f>
        <v>1.1335012594458438E-2</v>
      </c>
      <c r="D220" s="50">
        <f>C219+C220</f>
        <v>7.4307304785894202E-2</v>
      </c>
      <c r="F220" s="1" t="s">
        <v>65</v>
      </c>
      <c r="G220" s="2">
        <v>4</v>
      </c>
      <c r="H220" s="45">
        <f>G220/G221</f>
        <v>7.619047619047619E-3</v>
      </c>
      <c r="I220" s="50">
        <f>H219+H220</f>
        <v>8.7619047619047624E-2</v>
      </c>
    </row>
    <row r="221" spans="1:14" s="18" customFormat="1">
      <c r="A221" s="36" t="s">
        <v>1</v>
      </c>
      <c r="B221" s="34">
        <f>SUM(B217:B220)</f>
        <v>794</v>
      </c>
      <c r="C221" s="37"/>
      <c r="F221" s="36" t="s">
        <v>1</v>
      </c>
      <c r="G221" s="34">
        <f>SUM(G217:G220)</f>
        <v>525</v>
      </c>
      <c r="H221" s="34" t="s">
        <v>0</v>
      </c>
    </row>
    <row r="222" spans="1:14" ht="36">
      <c r="A222" s="1" t="s">
        <v>67</v>
      </c>
      <c r="B222" s="2">
        <v>137</v>
      </c>
      <c r="C222" s="12" t="s">
        <v>0</v>
      </c>
      <c r="F222" s="1" t="s">
        <v>67</v>
      </c>
      <c r="G222" s="2">
        <v>94</v>
      </c>
      <c r="H222" s="12" t="s">
        <v>0</v>
      </c>
    </row>
    <row r="224" spans="1:14" ht="28.5" customHeight="1">
      <c r="A224" s="58" t="s">
        <v>85</v>
      </c>
      <c r="B224" s="58"/>
      <c r="C224" s="58"/>
      <c r="D224" s="58"/>
      <c r="E224" s="58"/>
      <c r="F224" s="58"/>
      <c r="G224" s="58"/>
      <c r="H224" s="58"/>
      <c r="I224" s="58"/>
    </row>
    <row r="225" spans="1:9" ht="15.75">
      <c r="A225" s="57">
        <v>2008</v>
      </c>
      <c r="B225" s="57"/>
      <c r="C225" s="57"/>
      <c r="F225" s="57">
        <v>2002</v>
      </c>
      <c r="G225" s="57"/>
      <c r="H225" s="57"/>
      <c r="I225" s="8"/>
    </row>
    <row r="226" spans="1:9">
      <c r="A226" s="14"/>
      <c r="B226" s="14" t="s">
        <v>129</v>
      </c>
      <c r="C226" s="10" t="s">
        <v>130</v>
      </c>
      <c r="F226" s="14"/>
      <c r="G226" s="14" t="s">
        <v>129</v>
      </c>
      <c r="H226" s="10" t="s">
        <v>130</v>
      </c>
    </row>
    <row r="227" spans="1:9" ht="25.5">
      <c r="A227" s="1" t="s">
        <v>59</v>
      </c>
      <c r="B227" s="2">
        <v>209</v>
      </c>
      <c r="C227" s="45">
        <f>B227/B231</f>
        <v>0.30917159763313612</v>
      </c>
      <c r="D227" s="9" t="s">
        <v>126</v>
      </c>
      <c r="F227" s="1" t="s">
        <v>59</v>
      </c>
      <c r="G227" s="2">
        <v>97</v>
      </c>
      <c r="H227" s="45">
        <f>G227/G231</f>
        <v>0.22350230414746544</v>
      </c>
      <c r="I227" s="9" t="s">
        <v>126</v>
      </c>
    </row>
    <row r="228" spans="1:9">
      <c r="A228" s="1" t="s">
        <v>61</v>
      </c>
      <c r="B228" s="2">
        <v>414</v>
      </c>
      <c r="C228" s="45">
        <f>B228/B231</f>
        <v>0.6124260355029586</v>
      </c>
      <c r="D228" s="49">
        <f>C227+C228</f>
        <v>0.92159763313609466</v>
      </c>
      <c r="F228" s="1" t="s">
        <v>61</v>
      </c>
      <c r="G228" s="2">
        <v>299</v>
      </c>
      <c r="H228" s="45">
        <f>G228/G231</f>
        <v>0.68894009216589858</v>
      </c>
      <c r="I228" s="49">
        <f>H227+H228</f>
        <v>0.91244239631336399</v>
      </c>
    </row>
    <row r="229" spans="1:9" ht="38.25">
      <c r="A229" s="1" t="s">
        <v>63</v>
      </c>
      <c r="B229" s="2">
        <v>45</v>
      </c>
      <c r="C229" s="45">
        <f>B229/B231</f>
        <v>6.6568047337278113E-2</v>
      </c>
      <c r="D229" s="9" t="s">
        <v>127</v>
      </c>
      <c r="F229" s="1" t="s">
        <v>63</v>
      </c>
      <c r="G229" s="2">
        <v>32</v>
      </c>
      <c r="H229" s="45">
        <f>G229/G231</f>
        <v>7.3732718894009217E-2</v>
      </c>
      <c r="I229" s="9" t="s">
        <v>127</v>
      </c>
    </row>
    <row r="230" spans="1:9" ht="24">
      <c r="A230" s="1" t="s">
        <v>65</v>
      </c>
      <c r="B230" s="2">
        <v>8</v>
      </c>
      <c r="C230" s="45">
        <f>B230/B231</f>
        <v>1.1834319526627219E-2</v>
      </c>
      <c r="D230" s="50">
        <f>C229+C230</f>
        <v>7.8402366863905337E-2</v>
      </c>
      <c r="F230" s="1" t="s">
        <v>65</v>
      </c>
      <c r="G230" s="2">
        <v>6</v>
      </c>
      <c r="H230" s="45">
        <f>G230/G231</f>
        <v>1.3824884792626729E-2</v>
      </c>
      <c r="I230" s="50">
        <f>H229+H230</f>
        <v>8.755760368663594E-2</v>
      </c>
    </row>
    <row r="231" spans="1:9" s="18" customFormat="1">
      <c r="A231" s="36" t="s">
        <v>1</v>
      </c>
      <c r="B231" s="34">
        <f>SUM(B227:B230)</f>
        <v>676</v>
      </c>
      <c r="C231" s="37"/>
      <c r="F231" s="36" t="s">
        <v>1</v>
      </c>
      <c r="G231" s="34">
        <f>SUM(G227:G230)</f>
        <v>434</v>
      </c>
      <c r="H231" s="34" t="s">
        <v>0</v>
      </c>
    </row>
    <row r="232" spans="1:9" ht="36">
      <c r="A232" s="1" t="s">
        <v>67</v>
      </c>
      <c r="B232" s="2">
        <v>255</v>
      </c>
      <c r="C232" s="12" t="s">
        <v>0</v>
      </c>
      <c r="F232" s="1" t="s">
        <v>67</v>
      </c>
      <c r="G232" s="2">
        <v>186</v>
      </c>
      <c r="H232" s="12" t="s">
        <v>0</v>
      </c>
    </row>
    <row r="234" spans="1:9">
      <c r="A234" s="56" t="s">
        <v>86</v>
      </c>
      <c r="B234" s="56"/>
      <c r="C234" s="56"/>
      <c r="D234" s="56"/>
      <c r="E234" s="56"/>
      <c r="F234" s="56"/>
      <c r="G234" s="56"/>
      <c r="H234" s="56"/>
      <c r="I234" s="56"/>
    </row>
    <row r="235" spans="1:9" ht="15.75">
      <c r="A235" s="57">
        <v>2008</v>
      </c>
      <c r="B235" s="57"/>
      <c r="C235" s="57"/>
      <c r="F235" s="57">
        <v>2002</v>
      </c>
      <c r="G235" s="57"/>
      <c r="H235" s="57"/>
      <c r="I235" s="8"/>
    </row>
    <row r="236" spans="1:9">
      <c r="A236" s="14"/>
      <c r="B236" s="14" t="s">
        <v>129</v>
      </c>
      <c r="C236" s="10" t="s">
        <v>130</v>
      </c>
      <c r="F236" s="14"/>
      <c r="G236" s="14" t="s">
        <v>129</v>
      </c>
      <c r="H236" s="10" t="s">
        <v>130</v>
      </c>
    </row>
    <row r="237" spans="1:9" ht="25.5">
      <c r="A237" s="1" t="s">
        <v>59</v>
      </c>
      <c r="B237" s="2">
        <v>437</v>
      </c>
      <c r="C237" s="45">
        <f>B237/B241</f>
        <v>0.49490373725934317</v>
      </c>
      <c r="D237" s="9" t="s">
        <v>126</v>
      </c>
      <c r="F237" s="1" t="s">
        <v>59</v>
      </c>
      <c r="G237" s="2">
        <v>228</v>
      </c>
      <c r="H237" s="45">
        <f>G237/G241</f>
        <v>0.40569395017793597</v>
      </c>
      <c r="I237" s="9" t="s">
        <v>126</v>
      </c>
    </row>
    <row r="238" spans="1:9">
      <c r="A238" s="1" t="s">
        <v>61</v>
      </c>
      <c r="B238" s="2">
        <v>376</v>
      </c>
      <c r="C238" s="45">
        <f>B238/B241</f>
        <v>0.42582106455266139</v>
      </c>
      <c r="D238" s="49">
        <f>C237+C238</f>
        <v>0.92072480181200456</v>
      </c>
      <c r="F238" s="1" t="s">
        <v>61</v>
      </c>
      <c r="G238" s="2">
        <v>268</v>
      </c>
      <c r="H238" s="45">
        <f>G238/G241</f>
        <v>0.47686832740213525</v>
      </c>
      <c r="I238" s="49">
        <f>H237+H238</f>
        <v>0.88256227758007122</v>
      </c>
    </row>
    <row r="239" spans="1:9" ht="38.25">
      <c r="A239" s="1" t="s">
        <v>63</v>
      </c>
      <c r="B239" s="2">
        <v>50</v>
      </c>
      <c r="C239" s="45">
        <f>B239/B241</f>
        <v>5.6625141562853906E-2</v>
      </c>
      <c r="D239" s="9" t="s">
        <v>127</v>
      </c>
      <c r="F239" s="1" t="s">
        <v>63</v>
      </c>
      <c r="G239" s="2">
        <v>46</v>
      </c>
      <c r="H239" s="45">
        <f>G239/G241</f>
        <v>8.1850533807829182E-2</v>
      </c>
      <c r="I239" s="9" t="s">
        <v>127</v>
      </c>
    </row>
    <row r="240" spans="1:9" ht="24">
      <c r="A240" s="1" t="s">
        <v>65</v>
      </c>
      <c r="B240" s="2">
        <v>20</v>
      </c>
      <c r="C240" s="45">
        <f>B240/B241</f>
        <v>2.2650056625141562E-2</v>
      </c>
      <c r="D240" s="50">
        <f>C239+C240</f>
        <v>7.9275198187995471E-2</v>
      </c>
      <c r="F240" s="1" t="s">
        <v>65</v>
      </c>
      <c r="G240" s="2">
        <v>20</v>
      </c>
      <c r="H240" s="45">
        <f>G240/G241</f>
        <v>3.5587188612099648E-2</v>
      </c>
      <c r="I240" s="50">
        <f>H239+H240</f>
        <v>0.11743772241992884</v>
      </c>
    </row>
    <row r="241" spans="1:9" s="18" customFormat="1">
      <c r="A241" s="36" t="s">
        <v>1</v>
      </c>
      <c r="B241" s="34">
        <f>SUM(B237:B240)</f>
        <v>883</v>
      </c>
      <c r="C241" s="37"/>
      <c r="F241" s="36" t="s">
        <v>1</v>
      </c>
      <c r="G241" s="34">
        <f>SUM(G237:G240)</f>
        <v>562</v>
      </c>
      <c r="H241" s="34" t="s">
        <v>0</v>
      </c>
    </row>
    <row r="242" spans="1:9" ht="36">
      <c r="A242" s="1" t="s">
        <v>67</v>
      </c>
      <c r="B242" s="2">
        <v>48</v>
      </c>
      <c r="C242" s="12" t="s">
        <v>0</v>
      </c>
      <c r="F242" s="1" t="s">
        <v>67</v>
      </c>
      <c r="G242" s="2">
        <v>57</v>
      </c>
      <c r="H242" s="12" t="s">
        <v>0</v>
      </c>
    </row>
    <row r="243" spans="1:9">
      <c r="A243" s="56" t="s">
        <v>87</v>
      </c>
      <c r="B243" s="56"/>
      <c r="C243" s="56"/>
      <c r="D243" s="56"/>
      <c r="E243" s="56"/>
      <c r="F243" s="56"/>
      <c r="G243" s="56"/>
      <c r="H243" s="56"/>
      <c r="I243" s="56"/>
    </row>
    <row r="244" spans="1:9" ht="15.75">
      <c r="A244" s="57">
        <v>2008</v>
      </c>
      <c r="B244" s="57"/>
      <c r="C244" s="57"/>
      <c r="F244" s="57">
        <v>2002</v>
      </c>
      <c r="G244" s="57"/>
      <c r="H244" s="57"/>
      <c r="I244" s="8"/>
    </row>
    <row r="245" spans="1:9">
      <c r="A245" s="14"/>
      <c r="B245" s="14" t="s">
        <v>129</v>
      </c>
      <c r="C245" s="10" t="s">
        <v>130</v>
      </c>
      <c r="F245" s="14"/>
      <c r="G245" s="14" t="s">
        <v>129</v>
      </c>
      <c r="H245" s="10" t="s">
        <v>130</v>
      </c>
    </row>
    <row r="246" spans="1:9" ht="25.5">
      <c r="A246" s="1" t="s">
        <v>59</v>
      </c>
      <c r="B246" s="2">
        <v>329</v>
      </c>
      <c r="C246" s="45">
        <f>B246/B250</f>
        <v>0.38167053364269143</v>
      </c>
      <c r="D246" s="9" t="s">
        <v>126</v>
      </c>
      <c r="F246" s="1" t="s">
        <v>59</v>
      </c>
      <c r="G246" s="2">
        <v>160</v>
      </c>
      <c r="H246" s="45">
        <f>G246/G250</f>
        <v>0.274442538593482</v>
      </c>
      <c r="I246" s="9" t="s">
        <v>126</v>
      </c>
    </row>
    <row r="247" spans="1:9">
      <c r="A247" s="1" t="s">
        <v>61</v>
      </c>
      <c r="B247" s="2">
        <v>510</v>
      </c>
      <c r="C247" s="45">
        <f>B247/B250</f>
        <v>0.59164733178654294</v>
      </c>
      <c r="D247" s="49">
        <f>C246+C247</f>
        <v>0.97331786542923437</v>
      </c>
      <c r="F247" s="1" t="s">
        <v>61</v>
      </c>
      <c r="G247" s="2">
        <v>403</v>
      </c>
      <c r="H247" s="45">
        <f>G247/G250</f>
        <v>0.69125214408233271</v>
      </c>
      <c r="I247" s="49">
        <f>H246+H247</f>
        <v>0.96569468267581471</v>
      </c>
    </row>
    <row r="248" spans="1:9" ht="38.25">
      <c r="A248" s="1" t="s">
        <v>63</v>
      </c>
      <c r="B248" s="2">
        <v>19</v>
      </c>
      <c r="C248" s="45">
        <f>B248/B250</f>
        <v>2.2041763341067284E-2</v>
      </c>
      <c r="D248" s="9" t="s">
        <v>127</v>
      </c>
      <c r="F248" s="1" t="s">
        <v>63</v>
      </c>
      <c r="G248" s="2">
        <v>16</v>
      </c>
      <c r="H248" s="45">
        <f>G248/G250</f>
        <v>2.7444253859348199E-2</v>
      </c>
      <c r="I248" s="9" t="s">
        <v>127</v>
      </c>
    </row>
    <row r="249" spans="1:9" ht="24">
      <c r="A249" s="1" t="s">
        <v>65</v>
      </c>
      <c r="B249" s="2">
        <v>4</v>
      </c>
      <c r="C249" s="45">
        <f>B249/B250</f>
        <v>4.6403712296983757E-3</v>
      </c>
      <c r="D249" s="50">
        <f>C248+C249</f>
        <v>2.668213457076566E-2</v>
      </c>
      <c r="F249" s="1" t="s">
        <v>65</v>
      </c>
      <c r="G249" s="2">
        <v>4</v>
      </c>
      <c r="H249" s="45">
        <f>G249/G250</f>
        <v>6.8610634648370496E-3</v>
      </c>
      <c r="I249" s="50">
        <f>H248+H249</f>
        <v>3.430531732418525E-2</v>
      </c>
    </row>
    <row r="250" spans="1:9" s="18" customFormat="1">
      <c r="A250" s="36" t="s">
        <v>1</v>
      </c>
      <c r="B250" s="34">
        <f>SUM(B246:B249)</f>
        <v>862</v>
      </c>
      <c r="C250" s="37"/>
      <c r="F250" s="36" t="s">
        <v>1</v>
      </c>
      <c r="G250" s="34">
        <f>SUM(G246:G249)</f>
        <v>583</v>
      </c>
      <c r="H250" s="34" t="s">
        <v>0</v>
      </c>
    </row>
    <row r="251" spans="1:9" ht="36">
      <c r="A251" s="1" t="s">
        <v>67</v>
      </c>
      <c r="B251" s="2">
        <v>71</v>
      </c>
      <c r="C251" s="12" t="s">
        <v>0</v>
      </c>
      <c r="F251" s="1" t="s">
        <v>67</v>
      </c>
      <c r="G251" s="2">
        <v>36</v>
      </c>
      <c r="H251" s="12" t="s">
        <v>0</v>
      </c>
    </row>
    <row r="253" spans="1:9">
      <c r="A253" s="58" t="s">
        <v>128</v>
      </c>
      <c r="B253" s="58"/>
      <c r="C253" s="58"/>
      <c r="D253" s="58"/>
      <c r="E253" s="58"/>
      <c r="F253" s="58"/>
      <c r="G253" s="58"/>
      <c r="H253" s="58"/>
      <c r="I253" s="58"/>
    </row>
    <row r="254" spans="1:9" ht="15.75">
      <c r="A254" s="57">
        <v>2008</v>
      </c>
      <c r="B254" s="57"/>
      <c r="C254" s="57"/>
      <c r="F254" s="57">
        <v>2002</v>
      </c>
      <c r="G254" s="57"/>
      <c r="H254" s="57"/>
      <c r="I254" s="8"/>
    </row>
    <row r="255" spans="1:9">
      <c r="A255" s="14"/>
      <c r="B255" s="14" t="s">
        <v>129</v>
      </c>
      <c r="C255" s="10" t="s">
        <v>130</v>
      </c>
      <c r="F255" s="14"/>
      <c r="G255" s="14" t="s">
        <v>129</v>
      </c>
      <c r="H255" s="10" t="s">
        <v>130</v>
      </c>
    </row>
    <row r="256" spans="1:9" ht="25.5">
      <c r="A256" s="1" t="s">
        <v>59</v>
      </c>
      <c r="B256" s="2">
        <v>363</v>
      </c>
      <c r="C256" s="45">
        <f>B256/B260</f>
        <v>0.40333333333333332</v>
      </c>
      <c r="D256" s="9" t="s">
        <v>126</v>
      </c>
      <c r="F256" s="1" t="s">
        <v>59</v>
      </c>
      <c r="G256" s="2">
        <v>216</v>
      </c>
      <c r="H256" s="45">
        <f>G256/G260</f>
        <v>0.36610169491525424</v>
      </c>
      <c r="I256" s="9" t="s">
        <v>126</v>
      </c>
    </row>
    <row r="257" spans="1:9">
      <c r="A257" s="1" t="s">
        <v>61</v>
      </c>
      <c r="B257" s="2">
        <v>498</v>
      </c>
      <c r="C257" s="45">
        <f>B257/B260</f>
        <v>0.55333333333333334</v>
      </c>
      <c r="D257" s="49">
        <f>C256+C257</f>
        <v>0.95666666666666667</v>
      </c>
      <c r="F257" s="1" t="s">
        <v>61</v>
      </c>
      <c r="G257" s="2">
        <v>346</v>
      </c>
      <c r="H257" s="45">
        <f>G257/G260</f>
        <v>0.58644067796610166</v>
      </c>
      <c r="I257" s="49">
        <f>H256+H257</f>
        <v>0.9525423728813559</v>
      </c>
    </row>
    <row r="258" spans="1:9" ht="38.25">
      <c r="A258" s="1" t="s">
        <v>63</v>
      </c>
      <c r="B258" s="2">
        <v>35</v>
      </c>
      <c r="C258" s="45">
        <f>B258/B260</f>
        <v>3.888888888888889E-2</v>
      </c>
      <c r="D258" s="9" t="s">
        <v>127</v>
      </c>
      <c r="F258" s="1" t="s">
        <v>63</v>
      </c>
      <c r="G258" s="2">
        <v>25</v>
      </c>
      <c r="H258" s="45">
        <f>G258/G260</f>
        <v>4.2372881355932202E-2</v>
      </c>
      <c r="I258" s="9" t="s">
        <v>127</v>
      </c>
    </row>
    <row r="259" spans="1:9" ht="24">
      <c r="A259" s="1" t="s">
        <v>65</v>
      </c>
      <c r="B259" s="2">
        <v>4</v>
      </c>
      <c r="C259" s="45">
        <f>B259/B260</f>
        <v>4.4444444444444444E-3</v>
      </c>
      <c r="D259" s="50">
        <f>C258+C259</f>
        <v>4.3333333333333335E-2</v>
      </c>
      <c r="F259" s="1" t="s">
        <v>65</v>
      </c>
      <c r="G259" s="2">
        <v>3</v>
      </c>
      <c r="H259" s="45">
        <f>G259/G260</f>
        <v>5.084745762711864E-3</v>
      </c>
      <c r="I259" s="50">
        <f>H258+H259</f>
        <v>4.7457627118644069E-2</v>
      </c>
    </row>
    <row r="260" spans="1:9" s="18" customFormat="1">
      <c r="A260" s="36" t="s">
        <v>1</v>
      </c>
      <c r="B260" s="34">
        <f>SUM(B256:B259)</f>
        <v>900</v>
      </c>
      <c r="C260" s="37"/>
      <c r="F260" s="36" t="s">
        <v>1</v>
      </c>
      <c r="G260" s="34">
        <f>SUM(G256:G259)</f>
        <v>590</v>
      </c>
      <c r="H260" s="34" t="s">
        <v>0</v>
      </c>
    </row>
    <row r="261" spans="1:9" ht="36">
      <c r="A261" s="1" t="s">
        <v>67</v>
      </c>
      <c r="B261" s="2">
        <v>32</v>
      </c>
      <c r="C261" s="12" t="s">
        <v>0</v>
      </c>
      <c r="F261" s="1" t="s">
        <v>67</v>
      </c>
      <c r="G261" s="2">
        <v>30</v>
      </c>
      <c r="H261" s="12" t="s">
        <v>0</v>
      </c>
    </row>
    <row r="263" spans="1:9">
      <c r="A263" s="56" t="s">
        <v>88</v>
      </c>
      <c r="B263" s="56"/>
      <c r="C263" s="56"/>
      <c r="D263" s="56"/>
      <c r="E263" s="56"/>
      <c r="F263" s="56"/>
      <c r="G263" s="56"/>
      <c r="H263" s="56"/>
      <c r="I263" s="56"/>
    </row>
    <row r="264" spans="1:9" ht="15.75">
      <c r="A264" s="57">
        <v>2008</v>
      </c>
      <c r="B264" s="57"/>
      <c r="C264" s="57"/>
      <c r="F264" s="57">
        <v>2002</v>
      </c>
      <c r="G264" s="57"/>
      <c r="H264" s="57"/>
      <c r="I264" s="8"/>
    </row>
    <row r="265" spans="1:9">
      <c r="A265" s="14"/>
      <c r="B265" s="14" t="s">
        <v>129</v>
      </c>
      <c r="C265" s="10" t="s">
        <v>130</v>
      </c>
      <c r="F265" s="14"/>
      <c r="G265" s="14" t="s">
        <v>129</v>
      </c>
      <c r="H265" s="10" t="s">
        <v>130</v>
      </c>
    </row>
    <row r="266" spans="1:9" ht="25.5">
      <c r="A266" s="1" t="s">
        <v>59</v>
      </c>
      <c r="B266" s="2">
        <v>366</v>
      </c>
      <c r="C266" s="45">
        <f>B266/B270</f>
        <v>0.41449603624009063</v>
      </c>
      <c r="D266" s="9" t="s">
        <v>126</v>
      </c>
      <c r="F266" s="1" t="s">
        <v>59</v>
      </c>
      <c r="G266" s="2">
        <v>210</v>
      </c>
      <c r="H266" s="45">
        <f>G266/G270</f>
        <v>0.36144578313253012</v>
      </c>
      <c r="I266" s="9" t="s">
        <v>126</v>
      </c>
    </row>
    <row r="267" spans="1:9">
      <c r="A267" s="1" t="s">
        <v>61</v>
      </c>
      <c r="B267" s="2">
        <v>489</v>
      </c>
      <c r="C267" s="45">
        <f>B267/B270</f>
        <v>0.55379388448471123</v>
      </c>
      <c r="D267" s="49">
        <f>C266+C267</f>
        <v>0.96828992072480191</v>
      </c>
      <c r="F267" s="1" t="s">
        <v>61</v>
      </c>
      <c r="G267" s="2">
        <v>353</v>
      </c>
      <c r="H267" s="45">
        <f>G267/G270</f>
        <v>0.60757314974182441</v>
      </c>
      <c r="I267" s="49">
        <f>H266+H267</f>
        <v>0.96901893287435459</v>
      </c>
    </row>
    <row r="268" spans="1:9" ht="38.25">
      <c r="A268" s="1" t="s">
        <v>63</v>
      </c>
      <c r="B268" s="2">
        <v>25</v>
      </c>
      <c r="C268" s="45">
        <f>B268/B270</f>
        <v>2.8312570781426953E-2</v>
      </c>
      <c r="D268" s="9" t="s">
        <v>127</v>
      </c>
      <c r="F268" s="1" t="s">
        <v>63</v>
      </c>
      <c r="G268" s="2">
        <v>15</v>
      </c>
      <c r="H268" s="45">
        <f>G268/G270</f>
        <v>2.5817555938037865E-2</v>
      </c>
      <c r="I268" s="9" t="s">
        <v>127</v>
      </c>
    </row>
    <row r="269" spans="1:9" ht="24">
      <c r="A269" s="1" t="s">
        <v>65</v>
      </c>
      <c r="B269" s="2">
        <v>3</v>
      </c>
      <c r="C269" s="45">
        <f>B269/B270</f>
        <v>3.3975084937712344E-3</v>
      </c>
      <c r="D269" s="50">
        <f>C268+C269</f>
        <v>3.1710079275198186E-2</v>
      </c>
      <c r="F269" s="1" t="s">
        <v>65</v>
      </c>
      <c r="G269" s="2">
        <v>3</v>
      </c>
      <c r="H269" s="45">
        <f>G269/G270</f>
        <v>5.1635111876075735E-3</v>
      </c>
      <c r="I269" s="50">
        <f>H268+H269</f>
        <v>3.098106712564544E-2</v>
      </c>
    </row>
    <row r="270" spans="1:9" s="18" customFormat="1">
      <c r="A270" s="36" t="s">
        <v>1</v>
      </c>
      <c r="B270" s="34">
        <f>SUM(B266:B269)</f>
        <v>883</v>
      </c>
      <c r="C270" s="37"/>
      <c r="F270" s="36" t="s">
        <v>1</v>
      </c>
      <c r="G270" s="34">
        <f>SUM(G266:G269)</f>
        <v>581</v>
      </c>
      <c r="H270" s="34" t="s">
        <v>0</v>
      </c>
    </row>
    <row r="271" spans="1:9" ht="36">
      <c r="A271" s="1" t="s">
        <v>67</v>
      </c>
      <c r="B271" s="2">
        <v>49</v>
      </c>
      <c r="C271" s="12" t="s">
        <v>0</v>
      </c>
      <c r="F271" s="1" t="s">
        <v>67</v>
      </c>
      <c r="G271" s="2">
        <v>39</v>
      </c>
      <c r="H271" s="12" t="s">
        <v>0</v>
      </c>
    </row>
    <row r="272" spans="1:9">
      <c r="A272" s="56" t="s">
        <v>89</v>
      </c>
      <c r="B272" s="56"/>
      <c r="C272" s="56"/>
      <c r="D272" s="56"/>
      <c r="E272" s="56"/>
      <c r="F272" s="56"/>
      <c r="G272" s="56"/>
      <c r="H272" s="56"/>
      <c r="I272" s="56"/>
    </row>
    <row r="273" spans="1:9" ht="15.75">
      <c r="A273" s="57">
        <v>2008</v>
      </c>
      <c r="B273" s="57"/>
      <c r="C273" s="57"/>
      <c r="F273" s="57">
        <v>2002</v>
      </c>
      <c r="G273" s="57"/>
      <c r="H273" s="57"/>
      <c r="I273" s="8"/>
    </row>
    <row r="274" spans="1:9">
      <c r="A274" s="14"/>
      <c r="B274" s="14" t="s">
        <v>129</v>
      </c>
      <c r="C274" s="10" t="s">
        <v>130</v>
      </c>
      <c r="F274" s="14"/>
      <c r="G274" s="14" t="s">
        <v>129</v>
      </c>
      <c r="H274" s="10" t="s">
        <v>130</v>
      </c>
    </row>
    <row r="275" spans="1:9" ht="25.5">
      <c r="A275" s="1" t="s">
        <v>59</v>
      </c>
      <c r="B275" s="2">
        <v>395</v>
      </c>
      <c r="C275" s="45">
        <f>B275/B279</f>
        <v>0.43216630196936545</v>
      </c>
      <c r="D275" s="9" t="s">
        <v>126</v>
      </c>
      <c r="F275" s="1" t="s">
        <v>59</v>
      </c>
      <c r="G275" s="2">
        <v>232</v>
      </c>
      <c r="H275" s="45">
        <f>G275/G279</f>
        <v>0.39455782312925169</v>
      </c>
      <c r="I275" s="9" t="s">
        <v>126</v>
      </c>
    </row>
    <row r="276" spans="1:9">
      <c r="A276" s="1" t="s">
        <v>61</v>
      </c>
      <c r="B276" s="2">
        <v>488</v>
      </c>
      <c r="C276" s="45">
        <f>B276/B279</f>
        <v>0.53391684901531733</v>
      </c>
      <c r="D276" s="49">
        <f>C275+C276</f>
        <v>0.96608315098468278</v>
      </c>
      <c r="F276" s="1" t="s">
        <v>61</v>
      </c>
      <c r="G276" s="2">
        <v>338</v>
      </c>
      <c r="H276" s="45">
        <f>G276/G279</f>
        <v>0.57482993197278909</v>
      </c>
      <c r="I276" s="49">
        <f>H275+H276</f>
        <v>0.96938775510204078</v>
      </c>
    </row>
    <row r="277" spans="1:9" ht="38.25">
      <c r="A277" s="1" t="s">
        <v>63</v>
      </c>
      <c r="B277" s="2">
        <v>26</v>
      </c>
      <c r="C277" s="45">
        <f>B277/B279</f>
        <v>2.8446389496717725E-2</v>
      </c>
      <c r="D277" s="9" t="s">
        <v>127</v>
      </c>
      <c r="F277" s="1" t="s">
        <v>63</v>
      </c>
      <c r="G277" s="2">
        <v>15</v>
      </c>
      <c r="H277" s="45">
        <f>G277/G279</f>
        <v>2.5510204081632654E-2</v>
      </c>
      <c r="I277" s="9" t="s">
        <v>127</v>
      </c>
    </row>
    <row r="278" spans="1:9" ht="24">
      <c r="A278" s="1" t="s">
        <v>65</v>
      </c>
      <c r="B278" s="2">
        <v>5</v>
      </c>
      <c r="C278" s="45">
        <f>B278/B279</f>
        <v>5.4704595185995622E-3</v>
      </c>
      <c r="D278" s="50">
        <f>C277+C278</f>
        <v>3.3916849015317288E-2</v>
      </c>
      <c r="F278" s="1" t="s">
        <v>65</v>
      </c>
      <c r="G278" s="2">
        <v>3</v>
      </c>
      <c r="H278" s="45">
        <f>G278/G279</f>
        <v>5.1020408163265302E-3</v>
      </c>
      <c r="I278" s="50">
        <f>H277+H278</f>
        <v>3.0612244897959183E-2</v>
      </c>
    </row>
    <row r="279" spans="1:9" s="18" customFormat="1">
      <c r="A279" s="36" t="s">
        <v>1</v>
      </c>
      <c r="B279" s="34">
        <f>SUM(B275:B278)</f>
        <v>914</v>
      </c>
      <c r="C279" s="37"/>
      <c r="F279" s="36" t="s">
        <v>1</v>
      </c>
      <c r="G279" s="34">
        <f>SUM(G275:G278)</f>
        <v>588</v>
      </c>
      <c r="H279" s="34" t="s">
        <v>0</v>
      </c>
    </row>
    <row r="280" spans="1:9" ht="36">
      <c r="A280" s="1" t="s">
        <v>67</v>
      </c>
      <c r="B280" s="2">
        <v>18</v>
      </c>
      <c r="C280" s="12" t="s">
        <v>0</v>
      </c>
      <c r="F280" s="1" t="s">
        <v>67</v>
      </c>
      <c r="G280" s="2">
        <v>30</v>
      </c>
      <c r="H280" s="12" t="s">
        <v>0</v>
      </c>
    </row>
    <row r="282" spans="1:9">
      <c r="A282" s="56" t="s">
        <v>90</v>
      </c>
      <c r="B282" s="56"/>
      <c r="C282" s="56"/>
      <c r="D282" s="56"/>
      <c r="E282" s="56"/>
      <c r="F282" s="56"/>
      <c r="G282" s="56"/>
      <c r="H282" s="56"/>
      <c r="I282" s="56"/>
    </row>
    <row r="283" spans="1:9" ht="15.75">
      <c r="A283" s="57">
        <v>2008</v>
      </c>
      <c r="B283" s="57"/>
      <c r="C283" s="57"/>
      <c r="F283" s="57">
        <v>2002</v>
      </c>
      <c r="G283" s="57"/>
      <c r="H283" s="57"/>
      <c r="I283" s="8"/>
    </row>
    <row r="284" spans="1:9">
      <c r="A284" s="14"/>
      <c r="B284" s="14" t="s">
        <v>129</v>
      </c>
      <c r="C284" s="10" t="s">
        <v>130</v>
      </c>
      <c r="F284" s="14"/>
      <c r="G284" s="14" t="s">
        <v>129</v>
      </c>
      <c r="H284" s="10" t="s">
        <v>130</v>
      </c>
    </row>
    <row r="285" spans="1:9" ht="25.5">
      <c r="A285" s="1" t="s">
        <v>59</v>
      </c>
      <c r="B285" s="2">
        <v>353</v>
      </c>
      <c r="C285" s="45">
        <f>B285/B289</f>
        <v>0.42326139088729015</v>
      </c>
      <c r="D285" s="9" t="s">
        <v>126</v>
      </c>
      <c r="F285" s="1" t="s">
        <v>59</v>
      </c>
      <c r="G285" s="2">
        <v>155</v>
      </c>
      <c r="H285" s="45">
        <f>G285/G289</f>
        <v>0.27629233511586454</v>
      </c>
      <c r="I285" s="9" t="s">
        <v>126</v>
      </c>
    </row>
    <row r="286" spans="1:9">
      <c r="A286" s="1" t="s">
        <v>61</v>
      </c>
      <c r="B286" s="2">
        <v>439</v>
      </c>
      <c r="C286" s="45">
        <f>B286/B289</f>
        <v>0.52637889688249395</v>
      </c>
      <c r="D286" s="49">
        <f>C285+C286</f>
        <v>0.94964028776978404</v>
      </c>
      <c r="F286" s="1" t="s">
        <v>61</v>
      </c>
      <c r="G286" s="2">
        <v>355</v>
      </c>
      <c r="H286" s="45">
        <f>G286/G289</f>
        <v>0.63279857397504458</v>
      </c>
      <c r="I286" s="49">
        <f>H285+H286</f>
        <v>0.90909090909090917</v>
      </c>
    </row>
    <row r="287" spans="1:9" ht="38.25">
      <c r="A287" s="1" t="s">
        <v>63</v>
      </c>
      <c r="B287" s="2">
        <v>34</v>
      </c>
      <c r="C287" s="45">
        <f>B287/B289</f>
        <v>4.0767386091127102E-2</v>
      </c>
      <c r="D287" s="9" t="s">
        <v>127</v>
      </c>
      <c r="F287" s="1" t="s">
        <v>63</v>
      </c>
      <c r="G287" s="2">
        <v>32</v>
      </c>
      <c r="H287" s="45">
        <f>G287/G289</f>
        <v>5.7040998217468802E-2</v>
      </c>
      <c r="I287" s="9" t="s">
        <v>127</v>
      </c>
    </row>
    <row r="288" spans="1:9" ht="24">
      <c r="A288" s="1" t="s">
        <v>65</v>
      </c>
      <c r="B288" s="2">
        <v>8</v>
      </c>
      <c r="C288" s="45">
        <f>B288/B289</f>
        <v>9.5923261390887284E-3</v>
      </c>
      <c r="D288" s="50">
        <f>C287+C288</f>
        <v>5.0359712230215833E-2</v>
      </c>
      <c r="F288" s="1" t="s">
        <v>65</v>
      </c>
      <c r="G288" s="2">
        <v>19</v>
      </c>
      <c r="H288" s="45">
        <f>G288/G289</f>
        <v>3.3868092691622102E-2</v>
      </c>
      <c r="I288" s="50">
        <f>H287+H288</f>
        <v>9.0909090909090912E-2</v>
      </c>
    </row>
    <row r="289" spans="1:9" s="18" customFormat="1">
      <c r="A289" s="36" t="s">
        <v>1</v>
      </c>
      <c r="B289" s="34">
        <f>SUM(B285:B288)</f>
        <v>834</v>
      </c>
      <c r="C289" s="37"/>
      <c r="F289" s="36" t="s">
        <v>1</v>
      </c>
      <c r="G289" s="34">
        <f>SUM(G285:G288)</f>
        <v>561</v>
      </c>
      <c r="H289" s="34" t="s">
        <v>0</v>
      </c>
    </row>
    <row r="290" spans="1:9" ht="36">
      <c r="A290" s="1" t="s">
        <v>67</v>
      </c>
      <c r="B290" s="2">
        <v>98</v>
      </c>
      <c r="C290" s="12" t="s">
        <v>0</v>
      </c>
      <c r="F290" s="1" t="s">
        <v>67</v>
      </c>
      <c r="G290" s="2">
        <v>57</v>
      </c>
      <c r="H290" s="12" t="s">
        <v>0</v>
      </c>
    </row>
    <row r="291" spans="1:9">
      <c r="A291" s="56" t="s">
        <v>91</v>
      </c>
      <c r="B291" s="56"/>
      <c r="C291" s="56"/>
      <c r="D291" s="56"/>
      <c r="E291" s="56"/>
      <c r="F291" s="56"/>
      <c r="G291" s="56"/>
      <c r="H291" s="56"/>
      <c r="I291" s="56"/>
    </row>
    <row r="292" spans="1:9" ht="15.75">
      <c r="A292" s="57">
        <v>2008</v>
      </c>
      <c r="B292" s="57"/>
      <c r="C292" s="57"/>
      <c r="F292" s="57">
        <v>2002</v>
      </c>
      <c r="G292" s="57"/>
      <c r="H292" s="57"/>
      <c r="I292" s="8"/>
    </row>
    <row r="293" spans="1:9">
      <c r="A293" s="14"/>
      <c r="B293" s="14" t="s">
        <v>129</v>
      </c>
      <c r="C293" s="10" t="s">
        <v>130</v>
      </c>
      <c r="F293" s="14"/>
      <c r="G293" s="14" t="s">
        <v>129</v>
      </c>
      <c r="H293" s="10" t="s">
        <v>130</v>
      </c>
    </row>
    <row r="294" spans="1:9" ht="25.5">
      <c r="A294" s="1" t="s">
        <v>59</v>
      </c>
      <c r="B294" s="2">
        <v>300</v>
      </c>
      <c r="C294" s="45">
        <f>B294/B298</f>
        <v>0.43041606886657102</v>
      </c>
      <c r="D294" s="9" t="s">
        <v>126</v>
      </c>
      <c r="F294" s="1" t="s">
        <v>59</v>
      </c>
      <c r="G294" s="2">
        <v>144</v>
      </c>
      <c r="H294" s="45">
        <f>G294/G298</f>
        <v>0.29937629937629939</v>
      </c>
      <c r="I294" s="9" t="s">
        <v>126</v>
      </c>
    </row>
    <row r="295" spans="1:9">
      <c r="A295" s="1" t="s">
        <v>61</v>
      </c>
      <c r="B295" s="2">
        <v>297</v>
      </c>
      <c r="C295" s="45">
        <f>B295/B298</f>
        <v>0.42611190817790529</v>
      </c>
      <c r="D295" s="49">
        <f>C294+C295</f>
        <v>0.85652797704447625</v>
      </c>
      <c r="F295" s="1" t="s">
        <v>61</v>
      </c>
      <c r="G295" s="2">
        <v>246</v>
      </c>
      <c r="H295" s="45">
        <f>G295/G298</f>
        <v>0.51143451143451146</v>
      </c>
      <c r="I295" s="49">
        <f>H294+H295</f>
        <v>0.81081081081081086</v>
      </c>
    </row>
    <row r="296" spans="1:9" ht="38.25">
      <c r="A296" s="1" t="s">
        <v>63</v>
      </c>
      <c r="B296" s="2">
        <v>66</v>
      </c>
      <c r="C296" s="45">
        <f>B296/B298</f>
        <v>9.4691535150645628E-2</v>
      </c>
      <c r="D296" s="9" t="s">
        <v>127</v>
      </c>
      <c r="F296" s="1" t="s">
        <v>63</v>
      </c>
      <c r="G296" s="2">
        <v>65</v>
      </c>
      <c r="H296" s="45">
        <f>G296/G298</f>
        <v>0.13513513513513514</v>
      </c>
      <c r="I296" s="9" t="s">
        <v>127</v>
      </c>
    </row>
    <row r="297" spans="1:9" ht="24">
      <c r="A297" s="1" t="s">
        <v>65</v>
      </c>
      <c r="B297" s="2">
        <v>34</v>
      </c>
      <c r="C297" s="45">
        <f>B297/B298</f>
        <v>4.878048780487805E-2</v>
      </c>
      <c r="D297" s="50">
        <f>C296+C297</f>
        <v>0.14347202295552369</v>
      </c>
      <c r="F297" s="1" t="s">
        <v>65</v>
      </c>
      <c r="G297" s="2">
        <v>26</v>
      </c>
      <c r="H297" s="45">
        <f>G297/G298</f>
        <v>5.4054054054054057E-2</v>
      </c>
      <c r="I297" s="50">
        <f>H296+H297</f>
        <v>0.1891891891891892</v>
      </c>
    </row>
    <row r="298" spans="1:9" s="18" customFormat="1">
      <c r="A298" s="36" t="s">
        <v>1</v>
      </c>
      <c r="B298" s="34">
        <f>SUM(B294:B297)</f>
        <v>697</v>
      </c>
      <c r="C298" s="37"/>
      <c r="F298" s="36" t="s">
        <v>1</v>
      </c>
      <c r="G298" s="34">
        <f>SUM(G294:G297)</f>
        <v>481</v>
      </c>
      <c r="H298" s="34" t="s">
        <v>0</v>
      </c>
    </row>
    <row r="299" spans="1:9" ht="36">
      <c r="A299" s="1" t="s">
        <v>67</v>
      </c>
      <c r="B299" s="2">
        <v>235</v>
      </c>
      <c r="C299" s="12" t="s">
        <v>0</v>
      </c>
      <c r="F299" s="1" t="s">
        <v>67</v>
      </c>
      <c r="G299" s="2">
        <v>139</v>
      </c>
      <c r="H299" s="12" t="s">
        <v>0</v>
      </c>
    </row>
    <row r="300" spans="1:9" s="18" customFormat="1" ht="30" customHeight="1">
      <c r="A300" s="56" t="s">
        <v>92</v>
      </c>
      <c r="B300" s="56"/>
      <c r="C300" s="56"/>
      <c r="D300" s="56"/>
      <c r="E300" s="56"/>
      <c r="F300" s="56"/>
      <c r="G300" s="56"/>
      <c r="H300" s="56"/>
      <c r="I300" s="56"/>
    </row>
    <row r="301" spans="1:9" ht="15.75">
      <c r="A301" s="57">
        <v>2008</v>
      </c>
      <c r="B301" s="57"/>
      <c r="C301" s="57"/>
      <c r="F301" s="57">
        <v>2002</v>
      </c>
      <c r="G301" s="57"/>
      <c r="H301" s="57"/>
      <c r="I301" s="8"/>
    </row>
    <row r="302" spans="1:9">
      <c r="A302" s="14"/>
      <c r="B302" s="14" t="s">
        <v>129</v>
      </c>
      <c r="C302" s="10" t="s">
        <v>130</v>
      </c>
      <c r="F302" s="14"/>
      <c r="G302" s="14" t="s">
        <v>129</v>
      </c>
      <c r="H302" s="10" t="s">
        <v>130</v>
      </c>
    </row>
    <row r="303" spans="1:9" ht="25.5">
      <c r="A303" s="1" t="s">
        <v>59</v>
      </c>
      <c r="B303" s="2">
        <v>141</v>
      </c>
      <c r="C303" s="45">
        <f>B303/B307</f>
        <v>0.46078431372549017</v>
      </c>
      <c r="D303" s="9" t="s">
        <v>126</v>
      </c>
      <c r="F303" s="1" t="s">
        <v>59</v>
      </c>
      <c r="G303" s="2">
        <v>79</v>
      </c>
      <c r="H303" s="45">
        <f>G303/G307</f>
        <v>0.34347826086956523</v>
      </c>
      <c r="I303" s="9" t="s">
        <v>126</v>
      </c>
    </row>
    <row r="304" spans="1:9">
      <c r="A304" s="1" t="s">
        <v>61</v>
      </c>
      <c r="B304" s="2">
        <v>153</v>
      </c>
      <c r="C304" s="45">
        <f>B304/B307</f>
        <v>0.5</v>
      </c>
      <c r="D304" s="49">
        <f>C303+C304</f>
        <v>0.96078431372549011</v>
      </c>
      <c r="F304" s="1" t="s">
        <v>61</v>
      </c>
      <c r="G304" s="2">
        <v>134</v>
      </c>
      <c r="H304" s="45">
        <f>G304/G307</f>
        <v>0.58260869565217388</v>
      </c>
      <c r="I304" s="49">
        <f>H303+H304</f>
        <v>0.92608695652173911</v>
      </c>
    </row>
    <row r="305" spans="1:9" ht="38.25">
      <c r="A305" s="1" t="s">
        <v>63</v>
      </c>
      <c r="B305" s="2">
        <v>8</v>
      </c>
      <c r="C305" s="45">
        <f>B305/B307</f>
        <v>2.6143790849673203E-2</v>
      </c>
      <c r="D305" s="9" t="s">
        <v>127</v>
      </c>
      <c r="F305" s="1" t="s">
        <v>63</v>
      </c>
      <c r="G305" s="2">
        <v>11</v>
      </c>
      <c r="H305" s="45">
        <f>G305/G307</f>
        <v>4.7826086956521741E-2</v>
      </c>
      <c r="I305" s="9" t="s">
        <v>127</v>
      </c>
    </row>
    <row r="306" spans="1:9" ht="24">
      <c r="A306" s="1" t="s">
        <v>65</v>
      </c>
      <c r="B306" s="2">
        <v>4</v>
      </c>
      <c r="C306" s="45">
        <f>B306/B307</f>
        <v>1.3071895424836602E-2</v>
      </c>
      <c r="D306" s="50">
        <f>C305+C306</f>
        <v>3.9215686274509803E-2</v>
      </c>
      <c r="F306" s="1" t="s">
        <v>65</v>
      </c>
      <c r="G306" s="2">
        <v>6</v>
      </c>
      <c r="H306" s="45">
        <f>G306/G307</f>
        <v>2.6086956521739129E-2</v>
      </c>
      <c r="I306" s="50">
        <f>H305+H306</f>
        <v>7.3913043478260873E-2</v>
      </c>
    </row>
    <row r="307" spans="1:9" s="18" customFormat="1">
      <c r="A307" s="36" t="s">
        <v>1</v>
      </c>
      <c r="B307" s="34">
        <f>SUM(B303:B306)</f>
        <v>306</v>
      </c>
      <c r="C307" s="37"/>
      <c r="F307" s="36" t="s">
        <v>1</v>
      </c>
      <c r="G307" s="34">
        <f>SUM(G303:G306)</f>
        <v>230</v>
      </c>
      <c r="H307" s="34" t="s">
        <v>0</v>
      </c>
    </row>
    <row r="308" spans="1:9" ht="36">
      <c r="A308" s="1" t="s">
        <v>67</v>
      </c>
      <c r="B308" s="2">
        <v>622</v>
      </c>
      <c r="C308" s="12" t="s">
        <v>0</v>
      </c>
      <c r="F308" s="1" t="s">
        <v>67</v>
      </c>
      <c r="G308" s="2">
        <v>388</v>
      </c>
      <c r="H308" s="12" t="s">
        <v>0</v>
      </c>
    </row>
    <row r="310" spans="1:9">
      <c r="A310" s="56" t="s">
        <v>93</v>
      </c>
      <c r="B310" s="56"/>
      <c r="C310" s="56"/>
      <c r="D310" s="56"/>
      <c r="E310" s="56"/>
      <c r="F310" s="56"/>
      <c r="G310" s="56"/>
      <c r="H310" s="56"/>
      <c r="I310" s="56"/>
    </row>
    <row r="311" spans="1:9" ht="15.75">
      <c r="A311" s="57">
        <v>2008</v>
      </c>
      <c r="B311" s="57"/>
      <c r="C311" s="57"/>
      <c r="F311" s="57">
        <v>2002</v>
      </c>
      <c r="G311" s="57"/>
      <c r="H311" s="57"/>
      <c r="I311" s="8"/>
    </row>
    <row r="312" spans="1:9">
      <c r="A312" s="14"/>
      <c r="B312" s="14" t="s">
        <v>129</v>
      </c>
      <c r="C312" s="10" t="s">
        <v>130</v>
      </c>
      <c r="F312" s="14"/>
      <c r="G312" s="14" t="s">
        <v>129</v>
      </c>
      <c r="H312" s="10" t="s">
        <v>130</v>
      </c>
    </row>
    <row r="313" spans="1:9" ht="25.5">
      <c r="A313" s="1" t="s">
        <v>59</v>
      </c>
      <c r="B313" s="2">
        <v>168</v>
      </c>
      <c r="C313" s="45">
        <f>B313/B317</f>
        <v>0.48554913294797686</v>
      </c>
      <c r="D313" s="9" t="s">
        <v>126</v>
      </c>
      <c r="F313" s="1" t="s">
        <v>59</v>
      </c>
      <c r="G313" s="2">
        <v>78</v>
      </c>
      <c r="H313" s="45">
        <f>G313/G317</f>
        <v>0.36279069767441863</v>
      </c>
      <c r="I313" s="9" t="s">
        <v>126</v>
      </c>
    </row>
    <row r="314" spans="1:9">
      <c r="A314" s="1" t="s">
        <v>61</v>
      </c>
      <c r="B314" s="2">
        <v>163</v>
      </c>
      <c r="C314" s="45">
        <f>B314/B317</f>
        <v>0.47109826589595377</v>
      </c>
      <c r="D314" s="49">
        <f>C313+C314</f>
        <v>0.95664739884393057</v>
      </c>
      <c r="F314" s="1" t="s">
        <v>61</v>
      </c>
      <c r="G314" s="2">
        <v>124</v>
      </c>
      <c r="H314" s="45">
        <f>G314/G317</f>
        <v>0.57674418604651168</v>
      </c>
      <c r="I314" s="49">
        <f>H313+H314</f>
        <v>0.9395348837209303</v>
      </c>
    </row>
    <row r="315" spans="1:9" ht="38.25">
      <c r="A315" s="1" t="s">
        <v>63</v>
      </c>
      <c r="B315" s="2">
        <v>8</v>
      </c>
      <c r="C315" s="45">
        <f>B315/B317</f>
        <v>2.3121387283236993E-2</v>
      </c>
      <c r="D315" s="9" t="s">
        <v>127</v>
      </c>
      <c r="F315" s="1" t="s">
        <v>63</v>
      </c>
      <c r="G315" s="2">
        <v>8</v>
      </c>
      <c r="H315" s="45">
        <f>G315/G317</f>
        <v>3.7209302325581395E-2</v>
      </c>
      <c r="I315" s="9" t="s">
        <v>127</v>
      </c>
    </row>
    <row r="316" spans="1:9" ht="24">
      <c r="A316" s="1" t="s">
        <v>65</v>
      </c>
      <c r="B316" s="2">
        <v>7</v>
      </c>
      <c r="C316" s="45">
        <f>B316/B317</f>
        <v>2.023121387283237E-2</v>
      </c>
      <c r="D316" s="50">
        <f>C315+C316</f>
        <v>4.3352601156069363E-2</v>
      </c>
      <c r="F316" s="1" t="s">
        <v>65</v>
      </c>
      <c r="G316" s="2">
        <v>5</v>
      </c>
      <c r="H316" s="45">
        <f>G316/G317</f>
        <v>2.3255813953488372E-2</v>
      </c>
      <c r="I316" s="50">
        <f>H315+H316</f>
        <v>6.0465116279069767E-2</v>
      </c>
    </row>
    <row r="317" spans="1:9" s="18" customFormat="1">
      <c r="A317" s="36" t="s">
        <v>1</v>
      </c>
      <c r="B317" s="34">
        <f>SUM(B313:B316)</f>
        <v>346</v>
      </c>
      <c r="C317" s="37"/>
      <c r="F317" s="36" t="s">
        <v>1</v>
      </c>
      <c r="G317" s="34">
        <f>SUM(G313:G316)</f>
        <v>215</v>
      </c>
      <c r="H317" s="34" t="s">
        <v>0</v>
      </c>
    </row>
    <row r="318" spans="1:9" ht="36">
      <c r="A318" s="1" t="s">
        <v>67</v>
      </c>
      <c r="B318" s="2">
        <v>582</v>
      </c>
      <c r="C318" s="12" t="s">
        <v>0</v>
      </c>
      <c r="F318" s="1" t="s">
        <v>67</v>
      </c>
      <c r="G318" s="2">
        <v>401</v>
      </c>
      <c r="H318" s="12" t="s">
        <v>0</v>
      </c>
    </row>
    <row r="319" spans="1:9">
      <c r="A319" s="56" t="s">
        <v>94</v>
      </c>
      <c r="B319" s="56"/>
      <c r="C319" s="56"/>
      <c r="D319" s="56"/>
      <c r="E319" s="56"/>
      <c r="F319" s="56"/>
      <c r="G319" s="56"/>
      <c r="H319" s="56"/>
      <c r="I319" s="56"/>
    </row>
    <row r="320" spans="1:9" ht="15.75">
      <c r="A320" s="57">
        <v>2008</v>
      </c>
      <c r="B320" s="57"/>
      <c r="C320" s="57"/>
      <c r="F320" s="57">
        <v>2002</v>
      </c>
      <c r="G320" s="57"/>
      <c r="H320" s="57"/>
      <c r="I320" s="8"/>
    </row>
    <row r="321" spans="1:9">
      <c r="A321" s="14"/>
      <c r="B321" s="14" t="s">
        <v>129</v>
      </c>
      <c r="C321" s="10" t="s">
        <v>130</v>
      </c>
      <c r="F321" s="14"/>
      <c r="G321" s="14" t="s">
        <v>129</v>
      </c>
      <c r="H321" s="10" t="s">
        <v>130</v>
      </c>
    </row>
    <row r="322" spans="1:9" ht="25.5">
      <c r="A322" s="1" t="s">
        <v>59</v>
      </c>
      <c r="B322" s="2">
        <v>277</v>
      </c>
      <c r="C322" s="45">
        <f>B322/B326</f>
        <v>0.46711635750421587</v>
      </c>
      <c r="D322" s="9" t="s">
        <v>126</v>
      </c>
      <c r="F322" s="1" t="s">
        <v>59</v>
      </c>
      <c r="G322" s="2">
        <v>95</v>
      </c>
      <c r="H322" s="45">
        <f>G322/G326</f>
        <v>0.25401069518716579</v>
      </c>
      <c r="I322" s="9" t="s">
        <v>126</v>
      </c>
    </row>
    <row r="323" spans="1:9">
      <c r="A323" s="1" t="s">
        <v>61</v>
      </c>
      <c r="B323" s="2">
        <v>280</v>
      </c>
      <c r="C323" s="45">
        <f>B323/B326</f>
        <v>0.47217537942664417</v>
      </c>
      <c r="D323" s="49">
        <f>C322+C323</f>
        <v>0.93929173693085999</v>
      </c>
      <c r="F323" s="1" t="s">
        <v>61</v>
      </c>
      <c r="G323" s="2">
        <v>239</v>
      </c>
      <c r="H323" s="45">
        <f>G323/G326</f>
        <v>0.63903743315508021</v>
      </c>
      <c r="I323" s="49">
        <f>H322+H323</f>
        <v>0.89304812834224601</v>
      </c>
    </row>
    <row r="324" spans="1:9" ht="38.25">
      <c r="A324" s="1" t="s">
        <v>63</v>
      </c>
      <c r="B324" s="2">
        <v>30</v>
      </c>
      <c r="C324" s="45">
        <f>B324/B326</f>
        <v>5.0590219224283306E-2</v>
      </c>
      <c r="D324" s="9" t="s">
        <v>127</v>
      </c>
      <c r="F324" s="1" t="s">
        <v>63</v>
      </c>
      <c r="G324" s="2">
        <v>21</v>
      </c>
      <c r="H324" s="45">
        <f>G324/G326</f>
        <v>5.6149732620320858E-2</v>
      </c>
      <c r="I324" s="9" t="s">
        <v>127</v>
      </c>
    </row>
    <row r="325" spans="1:9" ht="24">
      <c r="A325" s="1" t="s">
        <v>65</v>
      </c>
      <c r="B325" s="2">
        <v>6</v>
      </c>
      <c r="C325" s="45">
        <f>B325/B326</f>
        <v>1.0118043844856661E-2</v>
      </c>
      <c r="D325" s="50">
        <f>C324+C325</f>
        <v>6.070826306913997E-2</v>
      </c>
      <c r="F325" s="1" t="s">
        <v>65</v>
      </c>
      <c r="G325" s="2">
        <v>19</v>
      </c>
      <c r="H325" s="45">
        <f>G325/G326</f>
        <v>5.0802139037433157E-2</v>
      </c>
      <c r="I325" s="50">
        <f>H324+H325</f>
        <v>0.10695187165775402</v>
      </c>
    </row>
    <row r="326" spans="1:9" s="18" customFormat="1">
      <c r="A326" s="36" t="s">
        <v>1</v>
      </c>
      <c r="B326" s="34">
        <f>SUM(B322:B325)</f>
        <v>593</v>
      </c>
      <c r="C326" s="37"/>
      <c r="F326" s="36" t="s">
        <v>1</v>
      </c>
      <c r="G326" s="34">
        <f>SUM(G322:G325)</f>
        <v>374</v>
      </c>
      <c r="H326" s="34" t="s">
        <v>0</v>
      </c>
    </row>
    <row r="327" spans="1:9" ht="36">
      <c r="A327" s="1" t="s">
        <v>67</v>
      </c>
      <c r="B327" s="2">
        <v>336</v>
      </c>
      <c r="C327" s="12" t="s">
        <v>0</v>
      </c>
      <c r="F327" s="1" t="s">
        <v>67</v>
      </c>
      <c r="G327" s="2">
        <v>246</v>
      </c>
      <c r="H327" s="12" t="s">
        <v>0</v>
      </c>
    </row>
    <row r="328" spans="1:9">
      <c r="A328" s="58" t="s">
        <v>95</v>
      </c>
      <c r="B328" s="58"/>
      <c r="C328" s="58"/>
      <c r="D328" s="58"/>
      <c r="E328" s="58"/>
      <c r="F328" s="58"/>
      <c r="G328" s="58"/>
      <c r="H328" s="58"/>
      <c r="I328" s="58"/>
    </row>
    <row r="329" spans="1:9" ht="15.75">
      <c r="A329" s="57">
        <v>2008</v>
      </c>
      <c r="B329" s="57"/>
      <c r="C329" s="57"/>
      <c r="F329" s="57">
        <v>2002</v>
      </c>
      <c r="G329" s="57"/>
      <c r="H329" s="57"/>
      <c r="I329" s="8"/>
    </row>
    <row r="330" spans="1:9">
      <c r="A330" s="14"/>
      <c r="B330" s="14" t="s">
        <v>129</v>
      </c>
      <c r="C330" s="10" t="s">
        <v>130</v>
      </c>
      <c r="F330" s="14"/>
      <c r="G330" s="14" t="s">
        <v>129</v>
      </c>
      <c r="H330" s="10" t="s">
        <v>130</v>
      </c>
    </row>
    <row r="331" spans="1:9" ht="25.5">
      <c r="A331" s="1" t="s">
        <v>59</v>
      </c>
      <c r="B331" s="2">
        <v>218</v>
      </c>
      <c r="C331" s="45">
        <f>B331/B335</f>
        <v>0.46982758620689657</v>
      </c>
      <c r="D331" s="9" t="s">
        <v>126</v>
      </c>
      <c r="F331" s="1" t="s">
        <v>59</v>
      </c>
      <c r="G331" s="2">
        <v>87</v>
      </c>
      <c r="H331" s="45">
        <f>G331/G335</f>
        <v>0.29491525423728815</v>
      </c>
      <c r="I331" s="9" t="s">
        <v>126</v>
      </c>
    </row>
    <row r="332" spans="1:9">
      <c r="A332" s="1" t="s">
        <v>61</v>
      </c>
      <c r="B332" s="2">
        <v>213</v>
      </c>
      <c r="C332" s="45">
        <f>B332/B335</f>
        <v>0.45905172413793105</v>
      </c>
      <c r="D332" s="49">
        <f>C331+C332</f>
        <v>0.92887931034482762</v>
      </c>
      <c r="F332" s="1" t="s">
        <v>61</v>
      </c>
      <c r="G332" s="2">
        <v>175</v>
      </c>
      <c r="H332" s="45">
        <f>G332/G335</f>
        <v>0.59322033898305082</v>
      </c>
      <c r="I332" s="49">
        <f>H331+H332</f>
        <v>0.88813559322033897</v>
      </c>
    </row>
    <row r="333" spans="1:9" ht="38.25">
      <c r="A333" s="1" t="s">
        <v>63</v>
      </c>
      <c r="B333" s="2">
        <v>28</v>
      </c>
      <c r="C333" s="45">
        <f>B333/B335</f>
        <v>6.0344827586206899E-2</v>
      </c>
      <c r="D333" s="9" t="s">
        <v>127</v>
      </c>
      <c r="F333" s="1" t="s">
        <v>63</v>
      </c>
      <c r="G333" s="2">
        <v>23</v>
      </c>
      <c r="H333" s="45">
        <f>G333/G335</f>
        <v>7.796610169491526E-2</v>
      </c>
      <c r="I333" s="9" t="s">
        <v>127</v>
      </c>
    </row>
    <row r="334" spans="1:9" ht="24">
      <c r="A334" s="1" t="s">
        <v>65</v>
      </c>
      <c r="B334" s="2">
        <v>5</v>
      </c>
      <c r="C334" s="45">
        <f>B334/B335</f>
        <v>1.0775862068965518E-2</v>
      </c>
      <c r="D334" s="50">
        <f>C333+C334</f>
        <v>7.1120689655172417E-2</v>
      </c>
      <c r="F334" s="1" t="s">
        <v>65</v>
      </c>
      <c r="G334" s="2">
        <v>10</v>
      </c>
      <c r="H334" s="45">
        <f>G334/G335</f>
        <v>3.3898305084745763E-2</v>
      </c>
      <c r="I334" s="50">
        <f>H333+H334</f>
        <v>0.11186440677966103</v>
      </c>
    </row>
    <row r="335" spans="1:9" s="18" customFormat="1">
      <c r="A335" s="36" t="s">
        <v>1</v>
      </c>
      <c r="B335" s="34">
        <f>SUM(B331:B334)</f>
        <v>464</v>
      </c>
      <c r="C335" s="37"/>
      <c r="F335" s="36" t="s">
        <v>1</v>
      </c>
      <c r="G335" s="34">
        <f>SUM(G331:G334)</f>
        <v>295</v>
      </c>
      <c r="H335" s="34" t="s">
        <v>0</v>
      </c>
    </row>
    <row r="336" spans="1:9" ht="36">
      <c r="A336" s="1" t="s">
        <v>67</v>
      </c>
      <c r="B336" s="2">
        <v>467</v>
      </c>
      <c r="C336" s="12" t="s">
        <v>0</v>
      </c>
      <c r="F336" s="1" t="s">
        <v>67</v>
      </c>
      <c r="G336" s="2">
        <v>324</v>
      </c>
      <c r="H336" s="12" t="s">
        <v>0</v>
      </c>
    </row>
    <row r="338" spans="1:9" s="18" customFormat="1">
      <c r="A338" s="56" t="s">
        <v>96</v>
      </c>
      <c r="B338" s="56"/>
      <c r="C338" s="56"/>
      <c r="D338" s="56"/>
      <c r="E338" s="56"/>
      <c r="F338" s="56"/>
      <c r="G338" s="56"/>
      <c r="H338" s="56"/>
      <c r="I338" s="56"/>
    </row>
    <row r="339" spans="1:9" ht="15.75">
      <c r="A339" s="57">
        <v>2008</v>
      </c>
      <c r="B339" s="57"/>
      <c r="C339" s="57"/>
      <c r="F339" s="57">
        <v>2002</v>
      </c>
      <c r="G339" s="57"/>
      <c r="H339" s="57"/>
      <c r="I339" s="8"/>
    </row>
    <row r="340" spans="1:9">
      <c r="A340" s="14"/>
      <c r="B340" s="14" t="s">
        <v>129</v>
      </c>
      <c r="C340" s="10" t="s">
        <v>130</v>
      </c>
      <c r="F340" s="14"/>
      <c r="G340" s="14" t="s">
        <v>129</v>
      </c>
      <c r="H340" s="10" t="s">
        <v>130</v>
      </c>
    </row>
    <row r="341" spans="1:9" ht="25.5">
      <c r="A341" s="1" t="s">
        <v>59</v>
      </c>
      <c r="B341" s="2">
        <v>152</v>
      </c>
      <c r="C341" s="45">
        <f>B341/B345</f>
        <v>0.36538461538461536</v>
      </c>
      <c r="D341" s="9" t="s">
        <v>126</v>
      </c>
      <c r="F341" s="1" t="s">
        <v>59</v>
      </c>
      <c r="G341" s="2">
        <v>65</v>
      </c>
      <c r="H341" s="45">
        <f>G341/G345</f>
        <v>0.22968197879858657</v>
      </c>
      <c r="I341" s="9" t="s">
        <v>126</v>
      </c>
    </row>
    <row r="342" spans="1:9">
      <c r="A342" s="1" t="s">
        <v>61</v>
      </c>
      <c r="B342" s="2">
        <v>238</v>
      </c>
      <c r="C342" s="45">
        <f>B342/B345</f>
        <v>0.57211538461538458</v>
      </c>
      <c r="D342" s="49">
        <f>C341+C342</f>
        <v>0.9375</v>
      </c>
      <c r="F342" s="1" t="s">
        <v>61</v>
      </c>
      <c r="G342" s="2">
        <v>193</v>
      </c>
      <c r="H342" s="45">
        <f>G342/G345</f>
        <v>0.6819787985865724</v>
      </c>
      <c r="I342" s="49">
        <f>H341+H342</f>
        <v>0.91166077738515894</v>
      </c>
    </row>
    <row r="343" spans="1:9" ht="38.25">
      <c r="A343" s="1" t="s">
        <v>63</v>
      </c>
      <c r="B343" s="2">
        <v>22</v>
      </c>
      <c r="C343" s="45">
        <f>B343/B345</f>
        <v>5.2884615384615384E-2</v>
      </c>
      <c r="D343" s="9" t="s">
        <v>127</v>
      </c>
      <c r="F343" s="1" t="s">
        <v>63</v>
      </c>
      <c r="G343" s="2">
        <v>18</v>
      </c>
      <c r="H343" s="45">
        <f>G343/G345</f>
        <v>6.3604240282685506E-2</v>
      </c>
      <c r="I343" s="9" t="s">
        <v>127</v>
      </c>
    </row>
    <row r="344" spans="1:9" ht="24">
      <c r="A344" s="1" t="s">
        <v>65</v>
      </c>
      <c r="B344" s="2">
        <v>4</v>
      </c>
      <c r="C344" s="45">
        <f>B344/B345</f>
        <v>9.6153846153846159E-3</v>
      </c>
      <c r="D344" s="50">
        <f>C343+C344</f>
        <v>6.25E-2</v>
      </c>
      <c r="F344" s="1" t="s">
        <v>65</v>
      </c>
      <c r="G344" s="2">
        <v>7</v>
      </c>
      <c r="H344" s="45">
        <f>G344/G345</f>
        <v>2.4734982332155476E-2</v>
      </c>
      <c r="I344" s="50">
        <f>H343+H344</f>
        <v>8.8339222614840979E-2</v>
      </c>
    </row>
    <row r="345" spans="1:9" s="18" customFormat="1">
      <c r="A345" s="36" t="s">
        <v>1</v>
      </c>
      <c r="B345" s="34">
        <f>SUM(B341:B344)</f>
        <v>416</v>
      </c>
      <c r="C345" s="37"/>
      <c r="F345" s="36" t="s">
        <v>1</v>
      </c>
      <c r="G345" s="34">
        <f>SUM(G341:G344)</f>
        <v>283</v>
      </c>
      <c r="H345" s="34" t="s">
        <v>0</v>
      </c>
    </row>
    <row r="346" spans="1:9" ht="36">
      <c r="A346" s="1" t="s">
        <v>67</v>
      </c>
      <c r="B346" s="2">
        <v>516</v>
      </c>
      <c r="C346" s="12" t="s">
        <v>0</v>
      </c>
      <c r="F346" s="1" t="s">
        <v>67</v>
      </c>
      <c r="G346" s="2">
        <v>335</v>
      </c>
      <c r="H346" s="12" t="s">
        <v>0</v>
      </c>
    </row>
    <row r="347" spans="1:9">
      <c r="A347" s="56" t="s">
        <v>97</v>
      </c>
      <c r="B347" s="56"/>
      <c r="C347" s="56"/>
      <c r="D347" s="56"/>
      <c r="E347" s="56"/>
      <c r="F347" s="56"/>
      <c r="G347" s="56"/>
      <c r="H347" s="56"/>
      <c r="I347" s="56"/>
    </row>
    <row r="348" spans="1:9" ht="15.75">
      <c r="A348" s="57">
        <v>2008</v>
      </c>
      <c r="B348" s="57"/>
      <c r="C348" s="57"/>
      <c r="F348" s="57">
        <v>2002</v>
      </c>
      <c r="G348" s="57"/>
      <c r="H348" s="57"/>
      <c r="I348" s="8"/>
    </row>
    <row r="349" spans="1:9">
      <c r="A349" s="14"/>
      <c r="B349" s="14" t="s">
        <v>129</v>
      </c>
      <c r="C349" s="10" t="s">
        <v>130</v>
      </c>
      <c r="F349" s="14"/>
      <c r="G349" s="14" t="s">
        <v>129</v>
      </c>
      <c r="H349" s="10" t="s">
        <v>130</v>
      </c>
    </row>
    <row r="350" spans="1:9" ht="25.5">
      <c r="A350" s="1" t="s">
        <v>59</v>
      </c>
      <c r="B350" s="2">
        <v>169</v>
      </c>
      <c r="C350" s="45">
        <f>B350/B354</f>
        <v>0.3550420168067227</v>
      </c>
      <c r="D350" s="9" t="s">
        <v>126</v>
      </c>
      <c r="F350" s="1" t="s">
        <v>59</v>
      </c>
      <c r="G350" s="2">
        <v>38</v>
      </c>
      <c r="H350" s="45">
        <f>G350/G354</f>
        <v>0.16666666666666666</v>
      </c>
      <c r="I350" s="9" t="s">
        <v>126</v>
      </c>
    </row>
    <row r="351" spans="1:9">
      <c r="A351" s="1" t="s">
        <v>61</v>
      </c>
      <c r="B351" s="2">
        <v>288</v>
      </c>
      <c r="C351" s="45">
        <f>B351/B354</f>
        <v>0.60504201680672265</v>
      </c>
      <c r="D351" s="49">
        <f>C350+C351</f>
        <v>0.9600840336134453</v>
      </c>
      <c r="F351" s="1" t="s">
        <v>61</v>
      </c>
      <c r="G351" s="2">
        <v>173</v>
      </c>
      <c r="H351" s="45">
        <f>G351/G354</f>
        <v>0.75877192982456143</v>
      </c>
      <c r="I351" s="49">
        <f>H350+H351</f>
        <v>0.92543859649122806</v>
      </c>
    </row>
    <row r="352" spans="1:9" ht="38.25">
      <c r="A352" s="1" t="s">
        <v>63</v>
      </c>
      <c r="B352" s="2">
        <v>16</v>
      </c>
      <c r="C352" s="45">
        <f>B352/B354</f>
        <v>3.3613445378151259E-2</v>
      </c>
      <c r="D352" s="9" t="s">
        <v>127</v>
      </c>
      <c r="F352" s="1" t="s">
        <v>63</v>
      </c>
      <c r="G352" s="2">
        <v>13</v>
      </c>
      <c r="H352" s="45">
        <f>G352/G354</f>
        <v>5.701754385964912E-2</v>
      </c>
      <c r="I352" s="9" t="s">
        <v>127</v>
      </c>
    </row>
    <row r="353" spans="1:9" ht="24">
      <c r="A353" s="1" t="s">
        <v>65</v>
      </c>
      <c r="B353" s="2">
        <v>3</v>
      </c>
      <c r="C353" s="45">
        <f>B353/B354</f>
        <v>6.3025210084033615E-3</v>
      </c>
      <c r="D353" s="50">
        <f>C352+C353</f>
        <v>3.9915966386554619E-2</v>
      </c>
      <c r="F353" s="1" t="s">
        <v>65</v>
      </c>
      <c r="G353" s="2">
        <v>4</v>
      </c>
      <c r="H353" s="45">
        <f>G353/G354</f>
        <v>1.7543859649122806E-2</v>
      </c>
      <c r="I353" s="50">
        <f>H352+H353</f>
        <v>7.4561403508771926E-2</v>
      </c>
    </row>
    <row r="354" spans="1:9" s="18" customFormat="1">
      <c r="A354" s="36" t="s">
        <v>1</v>
      </c>
      <c r="B354" s="34">
        <f>SUM(B350:B353)</f>
        <v>476</v>
      </c>
      <c r="C354" s="37"/>
      <c r="F354" s="36" t="s">
        <v>1</v>
      </c>
      <c r="G354" s="34">
        <f>SUM(G350:G353)</f>
        <v>228</v>
      </c>
      <c r="H354" s="34" t="s">
        <v>0</v>
      </c>
    </row>
    <row r="355" spans="1:9" ht="36">
      <c r="A355" s="1" t="s">
        <v>67</v>
      </c>
      <c r="B355" s="2">
        <v>456</v>
      </c>
      <c r="C355" s="12" t="s">
        <v>0</v>
      </c>
      <c r="F355" s="1" t="s">
        <v>67</v>
      </c>
      <c r="G355" s="2">
        <v>359</v>
      </c>
      <c r="H355" s="12" t="s">
        <v>0</v>
      </c>
    </row>
    <row r="356" spans="1:9">
      <c r="A356" s="56" t="s">
        <v>98</v>
      </c>
      <c r="B356" s="56"/>
      <c r="C356" s="56"/>
      <c r="D356" s="56"/>
      <c r="E356" s="56"/>
      <c r="F356" s="56"/>
      <c r="G356" s="56"/>
      <c r="H356" s="56"/>
      <c r="I356" s="56"/>
    </row>
    <row r="357" spans="1:9" ht="15.75">
      <c r="A357" s="57">
        <v>2008</v>
      </c>
      <c r="B357" s="57"/>
      <c r="C357" s="57"/>
      <c r="F357" s="57">
        <v>2002</v>
      </c>
      <c r="G357" s="57"/>
      <c r="H357" s="57"/>
      <c r="I357" s="8"/>
    </row>
    <row r="358" spans="1:9">
      <c r="A358" s="14"/>
      <c r="B358" s="14" t="s">
        <v>129</v>
      </c>
      <c r="C358" s="10" t="s">
        <v>130</v>
      </c>
      <c r="F358" s="14"/>
      <c r="G358" s="14" t="s">
        <v>129</v>
      </c>
      <c r="H358" s="10" t="s">
        <v>130</v>
      </c>
    </row>
    <row r="359" spans="1:9" ht="25.5">
      <c r="A359" s="1" t="s">
        <v>59</v>
      </c>
      <c r="B359" s="2">
        <v>428</v>
      </c>
      <c r="C359" s="45">
        <f>B359/B363</f>
        <v>0.47292817679558014</v>
      </c>
      <c r="D359" s="9" t="s">
        <v>126</v>
      </c>
      <c r="F359" s="1" t="s">
        <v>59</v>
      </c>
      <c r="G359" s="2">
        <v>238</v>
      </c>
      <c r="H359" s="45">
        <f>G359/G363</f>
        <v>0.39016393442622949</v>
      </c>
      <c r="I359" s="9" t="s">
        <v>126</v>
      </c>
    </row>
    <row r="360" spans="1:9">
      <c r="A360" s="1" t="s">
        <v>61</v>
      </c>
      <c r="B360" s="2">
        <v>449</v>
      </c>
      <c r="C360" s="45">
        <f>B360/B363</f>
        <v>0.49613259668508286</v>
      </c>
      <c r="D360" s="49">
        <f>C359+C360</f>
        <v>0.969060773480663</v>
      </c>
      <c r="F360" s="1" t="s">
        <v>61</v>
      </c>
      <c r="G360" s="2">
        <v>335</v>
      </c>
      <c r="H360" s="45">
        <f>G360/G363</f>
        <v>0.54918032786885251</v>
      </c>
      <c r="I360" s="49">
        <f>H359+H360</f>
        <v>0.93934426229508206</v>
      </c>
    </row>
    <row r="361" spans="1:9" ht="38.25">
      <c r="A361" s="1" t="s">
        <v>63</v>
      </c>
      <c r="B361" s="2">
        <v>23</v>
      </c>
      <c r="C361" s="45">
        <f>B361/B363</f>
        <v>2.541436464088398E-2</v>
      </c>
      <c r="D361" s="9" t="s">
        <v>127</v>
      </c>
      <c r="F361" s="1" t="s">
        <v>63</v>
      </c>
      <c r="G361" s="2">
        <v>26</v>
      </c>
      <c r="H361" s="45">
        <f>G361/G363</f>
        <v>4.2622950819672129E-2</v>
      </c>
      <c r="I361" s="9" t="s">
        <v>127</v>
      </c>
    </row>
    <row r="362" spans="1:9" ht="24">
      <c r="A362" s="1" t="s">
        <v>65</v>
      </c>
      <c r="B362" s="2">
        <v>5</v>
      </c>
      <c r="C362" s="45">
        <f>B362/B363</f>
        <v>5.5248618784530384E-3</v>
      </c>
      <c r="D362" s="50">
        <f>C361+C362</f>
        <v>3.0939226519337018E-2</v>
      </c>
      <c r="F362" s="1" t="s">
        <v>65</v>
      </c>
      <c r="G362" s="2">
        <v>11</v>
      </c>
      <c r="H362" s="45">
        <f>G362/G363</f>
        <v>1.8032786885245903E-2</v>
      </c>
      <c r="I362" s="50">
        <f>H361+H362</f>
        <v>6.0655737704918028E-2</v>
      </c>
    </row>
    <row r="363" spans="1:9" s="18" customFormat="1">
      <c r="A363" s="36" t="s">
        <v>1</v>
      </c>
      <c r="B363" s="34">
        <f>SUM(B359:B362)</f>
        <v>905</v>
      </c>
      <c r="C363" s="37"/>
      <c r="F363" s="36" t="s">
        <v>1</v>
      </c>
      <c r="G363" s="34">
        <f>SUM(G359:G362)</f>
        <v>610</v>
      </c>
      <c r="H363" s="34" t="s">
        <v>0</v>
      </c>
    </row>
    <row r="364" spans="1:9" ht="36">
      <c r="A364" s="1" t="s">
        <v>67</v>
      </c>
      <c r="B364" s="2">
        <v>28</v>
      </c>
      <c r="C364" s="3"/>
      <c r="F364" s="1" t="s">
        <v>67</v>
      </c>
      <c r="G364" s="2">
        <v>9</v>
      </c>
      <c r="H364" s="3"/>
    </row>
    <row r="366" spans="1:9">
      <c r="A366" s="56" t="s">
        <v>99</v>
      </c>
      <c r="B366" s="56"/>
      <c r="C366" s="56"/>
      <c r="D366" s="56"/>
      <c r="E366" s="56"/>
      <c r="F366" s="56"/>
      <c r="G366" s="56"/>
      <c r="H366" s="56"/>
      <c r="I366" s="56"/>
    </row>
    <row r="367" spans="1:9" ht="15.75">
      <c r="A367" s="57">
        <v>2008</v>
      </c>
      <c r="B367" s="57"/>
      <c r="C367" s="57"/>
      <c r="F367" s="57">
        <v>2002</v>
      </c>
      <c r="G367" s="57"/>
      <c r="H367" s="57"/>
      <c r="I367" s="8"/>
    </row>
    <row r="368" spans="1:9">
      <c r="A368" s="14"/>
      <c r="B368" s="14" t="s">
        <v>129</v>
      </c>
      <c r="C368" s="10" t="s">
        <v>130</v>
      </c>
      <c r="F368" s="14"/>
      <c r="G368" s="14" t="s">
        <v>129</v>
      </c>
      <c r="H368" s="10" t="s">
        <v>130</v>
      </c>
    </row>
    <row r="369" spans="1:9" ht="25.5">
      <c r="A369" s="1" t="s">
        <v>59</v>
      </c>
      <c r="B369" s="2">
        <v>302</v>
      </c>
      <c r="C369" s="45">
        <f>B369/B373</f>
        <v>0.3378076062639821</v>
      </c>
      <c r="D369" s="9" t="s">
        <v>126</v>
      </c>
      <c r="F369" s="1" t="s">
        <v>59</v>
      </c>
      <c r="G369" s="2">
        <v>130</v>
      </c>
      <c r="H369" s="45">
        <f>G369/G373</f>
        <v>0.21630615640599002</v>
      </c>
      <c r="I369" s="9" t="s">
        <v>126</v>
      </c>
    </row>
    <row r="370" spans="1:9">
      <c r="A370" s="1" t="s">
        <v>61</v>
      </c>
      <c r="B370" s="2">
        <v>508</v>
      </c>
      <c r="C370" s="45">
        <f>B370/B373</f>
        <v>0.56823266219239377</v>
      </c>
      <c r="D370" s="49">
        <f>C369+C370</f>
        <v>0.90604026845637586</v>
      </c>
      <c r="F370" s="1" t="s">
        <v>61</v>
      </c>
      <c r="G370" s="2">
        <v>386</v>
      </c>
      <c r="H370" s="45">
        <f>G370/G373</f>
        <v>0.6422628951747088</v>
      </c>
      <c r="I370" s="49">
        <f>H369+H370</f>
        <v>0.85856905158069885</v>
      </c>
    </row>
    <row r="371" spans="1:9" ht="38.25">
      <c r="A371" s="1" t="s">
        <v>63</v>
      </c>
      <c r="B371" s="2">
        <v>70</v>
      </c>
      <c r="C371" s="45">
        <f>B371/B373</f>
        <v>7.829977628635347E-2</v>
      </c>
      <c r="D371" s="9" t="s">
        <v>127</v>
      </c>
      <c r="F371" s="1" t="s">
        <v>63</v>
      </c>
      <c r="G371" s="2">
        <v>66</v>
      </c>
      <c r="H371" s="45">
        <f>G371/G373</f>
        <v>0.10981697171381032</v>
      </c>
      <c r="I371" s="9" t="s">
        <v>127</v>
      </c>
    </row>
    <row r="372" spans="1:9" ht="24">
      <c r="A372" s="1" t="s">
        <v>65</v>
      </c>
      <c r="B372" s="2">
        <v>14</v>
      </c>
      <c r="C372" s="45">
        <f>B372/B373</f>
        <v>1.5659955257270694E-2</v>
      </c>
      <c r="D372" s="50">
        <f>C371+C372</f>
        <v>9.3959731543624164E-2</v>
      </c>
      <c r="F372" s="1" t="s">
        <v>65</v>
      </c>
      <c r="G372" s="2">
        <v>19</v>
      </c>
      <c r="H372" s="45">
        <f>G372/G373</f>
        <v>3.1613976705490848E-2</v>
      </c>
      <c r="I372" s="50">
        <f>H371+H372</f>
        <v>0.14143094841930115</v>
      </c>
    </row>
    <row r="373" spans="1:9" s="18" customFormat="1">
      <c r="A373" s="15" t="s">
        <v>1</v>
      </c>
      <c r="B373" s="16">
        <f>SUM(B369:B372)</f>
        <v>894</v>
      </c>
      <c r="C373" s="17"/>
      <c r="F373" s="15" t="s">
        <v>1</v>
      </c>
      <c r="G373" s="16">
        <f>SUM(G369:G372)</f>
        <v>601</v>
      </c>
      <c r="H373" s="16" t="s">
        <v>0</v>
      </c>
    </row>
    <row r="374" spans="1:9" ht="36">
      <c r="A374" s="1" t="s">
        <v>67</v>
      </c>
      <c r="B374" s="2">
        <v>39</v>
      </c>
      <c r="C374" s="12" t="s">
        <v>0</v>
      </c>
      <c r="F374" s="1" t="s">
        <v>67</v>
      </c>
      <c r="G374" s="2">
        <v>18</v>
      </c>
      <c r="H374" s="12" t="s">
        <v>0</v>
      </c>
    </row>
    <row r="375" spans="1:9">
      <c r="A375" s="56" t="s">
        <v>100</v>
      </c>
      <c r="B375" s="56"/>
      <c r="C375" s="56"/>
      <c r="D375" s="56"/>
      <c r="E375" s="56"/>
      <c r="F375" s="56"/>
      <c r="G375" s="56"/>
      <c r="H375" s="56"/>
      <c r="I375" s="56"/>
    </row>
    <row r="376" spans="1:9" ht="15.75">
      <c r="A376" s="57">
        <v>2008</v>
      </c>
      <c r="B376" s="57"/>
      <c r="C376" s="57"/>
      <c r="F376" s="57">
        <v>2002</v>
      </c>
      <c r="G376" s="57"/>
      <c r="H376" s="57"/>
      <c r="I376" s="8"/>
    </row>
    <row r="377" spans="1:9">
      <c r="A377" s="14"/>
      <c r="B377" s="14" t="s">
        <v>129</v>
      </c>
      <c r="C377" s="10" t="s">
        <v>130</v>
      </c>
      <c r="F377" s="14"/>
      <c r="G377" s="14" t="s">
        <v>129</v>
      </c>
      <c r="H377" s="10" t="s">
        <v>130</v>
      </c>
    </row>
    <row r="378" spans="1:9" ht="25.5">
      <c r="A378" s="1" t="s">
        <v>59</v>
      </c>
      <c r="B378" s="2">
        <v>134</v>
      </c>
      <c r="C378" s="45">
        <f>B378/B382</f>
        <v>0.38505747126436779</v>
      </c>
      <c r="D378" s="9" t="s">
        <v>126</v>
      </c>
      <c r="F378" s="1" t="s">
        <v>59</v>
      </c>
      <c r="G378" s="2">
        <v>51</v>
      </c>
      <c r="H378" s="45">
        <f>G378/G382</f>
        <v>0.2537313432835821</v>
      </c>
      <c r="I378" s="9" t="s">
        <v>126</v>
      </c>
    </row>
    <row r="379" spans="1:9">
      <c r="A379" s="1" t="s">
        <v>61</v>
      </c>
      <c r="B379" s="2">
        <v>199</v>
      </c>
      <c r="C379" s="45">
        <f>B379/B382</f>
        <v>0.57183908045977017</v>
      </c>
      <c r="D379" s="49">
        <f>C378+C379</f>
        <v>0.9568965517241379</v>
      </c>
      <c r="F379" s="1" t="s">
        <v>61</v>
      </c>
      <c r="G379" s="2">
        <v>138</v>
      </c>
      <c r="H379" s="45">
        <f>G379/G382</f>
        <v>0.68656716417910446</v>
      </c>
      <c r="I379" s="49">
        <f>H378+H379</f>
        <v>0.94029850746268662</v>
      </c>
    </row>
    <row r="380" spans="1:9" ht="38.25">
      <c r="A380" s="1" t="s">
        <v>63</v>
      </c>
      <c r="B380" s="2">
        <v>8</v>
      </c>
      <c r="C380" s="45">
        <f>B380/B382</f>
        <v>2.2988505747126436E-2</v>
      </c>
      <c r="D380" s="9" t="s">
        <v>127</v>
      </c>
      <c r="F380" s="1" t="s">
        <v>63</v>
      </c>
      <c r="G380" s="2">
        <v>8</v>
      </c>
      <c r="H380" s="45">
        <f>G380/G382</f>
        <v>3.9800995024875621E-2</v>
      </c>
      <c r="I380" s="9" t="s">
        <v>127</v>
      </c>
    </row>
    <row r="381" spans="1:9" ht="24">
      <c r="A381" s="1" t="s">
        <v>65</v>
      </c>
      <c r="B381" s="2">
        <v>7</v>
      </c>
      <c r="C381" s="45">
        <f>B381/B382</f>
        <v>2.0114942528735632E-2</v>
      </c>
      <c r="D381" s="50">
        <f>C380+C381</f>
        <v>4.3103448275862072E-2</v>
      </c>
      <c r="F381" s="1" t="s">
        <v>65</v>
      </c>
      <c r="G381" s="2">
        <v>4</v>
      </c>
      <c r="H381" s="45">
        <f>G381/G382</f>
        <v>1.9900497512437811E-2</v>
      </c>
      <c r="I381" s="50">
        <f>H380+H381</f>
        <v>5.9701492537313432E-2</v>
      </c>
    </row>
    <row r="382" spans="1:9" s="18" customFormat="1">
      <c r="A382" s="36" t="s">
        <v>1</v>
      </c>
      <c r="B382" s="34">
        <f>SUM(B378:B381)</f>
        <v>348</v>
      </c>
      <c r="C382" s="37"/>
      <c r="F382" s="36" t="s">
        <v>1</v>
      </c>
      <c r="G382" s="34">
        <f>SUM(G378:G381)</f>
        <v>201</v>
      </c>
      <c r="H382" s="34" t="s">
        <v>0</v>
      </c>
    </row>
    <row r="383" spans="1:9" ht="36">
      <c r="A383" s="1" t="s">
        <v>67</v>
      </c>
      <c r="B383" s="2">
        <v>584</v>
      </c>
      <c r="C383" s="3"/>
      <c r="F383" s="1" t="s">
        <v>67</v>
      </c>
      <c r="G383" s="2">
        <v>417</v>
      </c>
      <c r="H383" s="3"/>
    </row>
    <row r="384" spans="1:9">
      <c r="A384" s="56" t="s">
        <v>101</v>
      </c>
      <c r="B384" s="56"/>
      <c r="C384" s="56"/>
      <c r="D384" s="56"/>
      <c r="E384" s="56"/>
      <c r="F384" s="56"/>
      <c r="G384" s="56"/>
      <c r="H384" s="56"/>
      <c r="I384" s="56"/>
    </row>
    <row r="385" spans="1:9" ht="15.75">
      <c r="A385" s="57">
        <v>2008</v>
      </c>
      <c r="B385" s="57"/>
      <c r="C385" s="57"/>
      <c r="F385" s="57">
        <v>2002</v>
      </c>
      <c r="G385" s="57"/>
      <c r="H385" s="57"/>
      <c r="I385" s="8"/>
    </row>
    <row r="386" spans="1:9">
      <c r="A386" s="14"/>
      <c r="B386" s="14" t="s">
        <v>129</v>
      </c>
      <c r="C386" s="10" t="s">
        <v>130</v>
      </c>
      <c r="F386" s="14"/>
      <c r="G386" s="14" t="s">
        <v>129</v>
      </c>
      <c r="H386" s="10" t="s">
        <v>130</v>
      </c>
    </row>
    <row r="387" spans="1:9" ht="25.5">
      <c r="A387" s="1" t="s">
        <v>59</v>
      </c>
      <c r="B387" s="2">
        <v>210</v>
      </c>
      <c r="C387" s="45">
        <f>B387/B391</f>
        <v>0.36020583190394512</v>
      </c>
      <c r="D387" s="9" t="s">
        <v>126</v>
      </c>
      <c r="F387" s="1" t="s">
        <v>59</v>
      </c>
      <c r="G387" s="2">
        <v>81</v>
      </c>
      <c r="H387" s="45">
        <f>G387/G391</f>
        <v>0.2334293948126801</v>
      </c>
      <c r="I387" s="9" t="s">
        <v>126</v>
      </c>
    </row>
    <row r="388" spans="1:9">
      <c r="A388" s="1" t="s">
        <v>61</v>
      </c>
      <c r="B388" s="2">
        <v>318</v>
      </c>
      <c r="C388" s="45">
        <f>B388/B391</f>
        <v>0.54545454545454541</v>
      </c>
      <c r="D388" s="49">
        <f>C387+C388</f>
        <v>0.90566037735849059</v>
      </c>
      <c r="F388" s="1" t="s">
        <v>61</v>
      </c>
      <c r="G388" s="2">
        <v>224</v>
      </c>
      <c r="H388" s="45">
        <f>G388/G391</f>
        <v>0.64553314121037464</v>
      </c>
      <c r="I388" s="49">
        <f>H387+H388</f>
        <v>0.87896253602305474</v>
      </c>
    </row>
    <row r="389" spans="1:9" ht="38.25">
      <c r="A389" s="1" t="s">
        <v>63</v>
      </c>
      <c r="B389" s="2">
        <v>45</v>
      </c>
      <c r="C389" s="45">
        <f>B389/B391</f>
        <v>7.7186963979416809E-2</v>
      </c>
      <c r="D389" s="9" t="s">
        <v>127</v>
      </c>
      <c r="F389" s="1" t="s">
        <v>63</v>
      </c>
      <c r="G389" s="2">
        <v>29</v>
      </c>
      <c r="H389" s="45">
        <f>G389/G391</f>
        <v>8.3573487031700283E-2</v>
      </c>
      <c r="I389" s="9" t="s">
        <v>127</v>
      </c>
    </row>
    <row r="390" spans="1:9" ht="24">
      <c r="A390" s="1" t="s">
        <v>65</v>
      </c>
      <c r="B390" s="2">
        <v>10</v>
      </c>
      <c r="C390" s="45">
        <f>B390/B391</f>
        <v>1.7152658662092625E-2</v>
      </c>
      <c r="D390" s="50">
        <f>C389+C390</f>
        <v>9.4339622641509441E-2</v>
      </c>
      <c r="F390" s="1" t="s">
        <v>65</v>
      </c>
      <c r="G390" s="2">
        <v>13</v>
      </c>
      <c r="H390" s="45">
        <f>G390/G391</f>
        <v>3.7463976945244955E-2</v>
      </c>
      <c r="I390" s="50">
        <f>H389+H390</f>
        <v>0.12103746397694523</v>
      </c>
    </row>
    <row r="391" spans="1:9" s="18" customFormat="1">
      <c r="A391" s="36" t="s">
        <v>1</v>
      </c>
      <c r="B391" s="34">
        <f>SUM(B387:B390)</f>
        <v>583</v>
      </c>
      <c r="C391" s="37"/>
      <c r="F391" s="36" t="s">
        <v>1</v>
      </c>
      <c r="G391" s="34">
        <f>SUM(G387:G390)</f>
        <v>347</v>
      </c>
      <c r="H391" s="34" t="s">
        <v>0</v>
      </c>
    </row>
    <row r="392" spans="1:9" ht="36">
      <c r="A392" s="1" t="s">
        <v>67</v>
      </c>
      <c r="B392" s="2">
        <v>346</v>
      </c>
      <c r="C392" s="3"/>
      <c r="F392" s="1" t="s">
        <v>67</v>
      </c>
      <c r="G392" s="2">
        <v>273</v>
      </c>
      <c r="H392" s="12" t="s">
        <v>0</v>
      </c>
    </row>
    <row r="394" spans="1:9">
      <c r="A394" s="56" t="s">
        <v>102</v>
      </c>
      <c r="B394" s="56"/>
      <c r="C394" s="56"/>
      <c r="D394" s="56"/>
      <c r="E394" s="56"/>
      <c r="F394" s="56"/>
      <c r="G394" s="56"/>
      <c r="H394" s="56"/>
      <c r="I394" s="56"/>
    </row>
    <row r="395" spans="1:9" ht="15.75">
      <c r="A395" s="57">
        <v>2008</v>
      </c>
      <c r="B395" s="57"/>
      <c r="C395" s="57"/>
      <c r="F395" s="57">
        <v>2002</v>
      </c>
      <c r="G395" s="57"/>
      <c r="H395" s="57"/>
      <c r="I395" s="8"/>
    </row>
    <row r="396" spans="1:9">
      <c r="A396" s="14"/>
      <c r="B396" s="14" t="s">
        <v>129</v>
      </c>
      <c r="C396" s="10" t="s">
        <v>130</v>
      </c>
      <c r="F396" s="14"/>
      <c r="G396" s="14" t="s">
        <v>129</v>
      </c>
      <c r="H396" s="10" t="s">
        <v>130</v>
      </c>
    </row>
    <row r="397" spans="1:9" ht="25.5">
      <c r="A397" s="1" t="s">
        <v>59</v>
      </c>
      <c r="B397" s="2">
        <v>198</v>
      </c>
      <c r="C397" s="45">
        <f>B397/B401</f>
        <v>0.35869565217391303</v>
      </c>
      <c r="D397" s="9" t="s">
        <v>126</v>
      </c>
      <c r="F397" s="1" t="s">
        <v>59</v>
      </c>
      <c r="G397" s="2">
        <v>67</v>
      </c>
      <c r="H397" s="45">
        <f>G397/G401</f>
        <v>0.20743034055727555</v>
      </c>
      <c r="I397" s="9" t="s">
        <v>126</v>
      </c>
    </row>
    <row r="398" spans="1:9">
      <c r="A398" s="1" t="s">
        <v>61</v>
      </c>
      <c r="B398" s="2">
        <v>311</v>
      </c>
      <c r="C398" s="45">
        <f>B398/B401</f>
        <v>0.56340579710144922</v>
      </c>
      <c r="D398" s="49">
        <f>C397+C398</f>
        <v>0.92210144927536231</v>
      </c>
      <c r="F398" s="1" t="s">
        <v>61</v>
      </c>
      <c r="G398" s="2">
        <v>216</v>
      </c>
      <c r="H398" s="45">
        <f>G398/G401</f>
        <v>0.66873065015479871</v>
      </c>
      <c r="I398" s="49">
        <f>H397+H398</f>
        <v>0.87616099071207421</v>
      </c>
    </row>
    <row r="399" spans="1:9" ht="38.25">
      <c r="A399" s="1" t="s">
        <v>63</v>
      </c>
      <c r="B399" s="2">
        <v>35</v>
      </c>
      <c r="C399" s="45">
        <f>B399/B401</f>
        <v>6.3405797101449279E-2</v>
      </c>
      <c r="D399" s="9" t="s">
        <v>127</v>
      </c>
      <c r="F399" s="1" t="s">
        <v>63</v>
      </c>
      <c r="G399" s="2">
        <v>27</v>
      </c>
      <c r="H399" s="45">
        <f>G399/G401</f>
        <v>8.3591331269349839E-2</v>
      </c>
      <c r="I399" s="9" t="s">
        <v>127</v>
      </c>
    </row>
    <row r="400" spans="1:9" ht="24">
      <c r="A400" s="1" t="s">
        <v>65</v>
      </c>
      <c r="B400" s="2">
        <v>8</v>
      </c>
      <c r="C400" s="45">
        <f>B400/B401</f>
        <v>1.4492753623188406E-2</v>
      </c>
      <c r="D400" s="50">
        <f>C399+C400</f>
        <v>7.789855072463768E-2</v>
      </c>
      <c r="F400" s="1" t="s">
        <v>65</v>
      </c>
      <c r="G400" s="2">
        <v>13</v>
      </c>
      <c r="H400" s="45">
        <f>G400/G401</f>
        <v>4.0247678018575851E-2</v>
      </c>
      <c r="I400" s="50">
        <f>H399+H400</f>
        <v>0.12383900928792568</v>
      </c>
    </row>
    <row r="401" spans="1:9" s="18" customFormat="1">
      <c r="A401" s="36" t="s">
        <v>1</v>
      </c>
      <c r="B401" s="34">
        <f>SUM(B397:B400)</f>
        <v>552</v>
      </c>
      <c r="C401" s="37"/>
      <c r="F401" s="36" t="s">
        <v>1</v>
      </c>
      <c r="G401" s="34">
        <f>SUM(G397:G400)</f>
        <v>323</v>
      </c>
      <c r="H401" s="34" t="s">
        <v>0</v>
      </c>
    </row>
    <row r="402" spans="1:9" ht="36">
      <c r="A402" s="1" t="s">
        <v>67</v>
      </c>
      <c r="B402" s="2">
        <v>379</v>
      </c>
      <c r="C402" s="12" t="s">
        <v>0</v>
      </c>
      <c r="F402" s="1" t="s">
        <v>67</v>
      </c>
      <c r="G402" s="2">
        <v>296</v>
      </c>
      <c r="H402" s="3"/>
    </row>
    <row r="403" spans="1:9">
      <c r="A403" s="56" t="s">
        <v>103</v>
      </c>
      <c r="B403" s="56"/>
      <c r="C403" s="56"/>
      <c r="D403" s="56"/>
      <c r="E403" s="56"/>
      <c r="F403" s="56"/>
      <c r="G403" s="56"/>
      <c r="H403" s="56"/>
      <c r="I403" s="56"/>
    </row>
    <row r="404" spans="1:9" ht="15.75">
      <c r="A404" s="57">
        <v>2008</v>
      </c>
      <c r="B404" s="57"/>
      <c r="C404" s="57"/>
      <c r="F404" s="57">
        <v>2002</v>
      </c>
      <c r="G404" s="57"/>
      <c r="H404" s="57"/>
      <c r="I404" s="8"/>
    </row>
    <row r="405" spans="1:9">
      <c r="A405" s="14"/>
      <c r="B405" s="14" t="s">
        <v>129</v>
      </c>
      <c r="C405" s="10" t="s">
        <v>130</v>
      </c>
      <c r="F405" s="14"/>
      <c r="G405" s="14" t="s">
        <v>129</v>
      </c>
      <c r="H405" s="10" t="s">
        <v>130</v>
      </c>
    </row>
    <row r="406" spans="1:9" ht="25.5">
      <c r="A406" s="1" t="s">
        <v>59</v>
      </c>
      <c r="B406" s="2">
        <v>156</v>
      </c>
      <c r="C406" s="45">
        <f>B406/B410</f>
        <v>0.30174081237911027</v>
      </c>
      <c r="D406" s="9" t="s">
        <v>126</v>
      </c>
      <c r="F406" s="1" t="s">
        <v>59</v>
      </c>
      <c r="G406" s="2">
        <v>44</v>
      </c>
      <c r="H406" s="45">
        <f>G406/G410</f>
        <v>0.12979351032448377</v>
      </c>
      <c r="I406" s="9" t="s">
        <v>126</v>
      </c>
    </row>
    <row r="407" spans="1:9">
      <c r="A407" s="1" t="s">
        <v>61</v>
      </c>
      <c r="B407" s="2">
        <v>277</v>
      </c>
      <c r="C407" s="45">
        <f>B407/B410</f>
        <v>0.53578336557059958</v>
      </c>
      <c r="D407" s="49">
        <f>C406+C407</f>
        <v>0.83752417794970979</v>
      </c>
      <c r="F407" s="1" t="s">
        <v>61</v>
      </c>
      <c r="G407" s="2">
        <v>214</v>
      </c>
      <c r="H407" s="45">
        <f>G407/G410</f>
        <v>0.63126843657817111</v>
      </c>
      <c r="I407" s="49">
        <f>H406+H407</f>
        <v>0.76106194690265494</v>
      </c>
    </row>
    <row r="408" spans="1:9" ht="38.25">
      <c r="A408" s="1" t="s">
        <v>63</v>
      </c>
      <c r="B408" s="2">
        <v>68</v>
      </c>
      <c r="C408" s="45">
        <f>B408/B410</f>
        <v>0.13152804642166344</v>
      </c>
      <c r="D408" s="9" t="s">
        <v>127</v>
      </c>
      <c r="F408" s="1" t="s">
        <v>63</v>
      </c>
      <c r="G408" s="2">
        <v>58</v>
      </c>
      <c r="H408" s="45">
        <f>G408/G410</f>
        <v>0.17109144542772861</v>
      </c>
      <c r="I408" s="9" t="s">
        <v>127</v>
      </c>
    </row>
    <row r="409" spans="1:9" ht="24">
      <c r="A409" s="1" t="s">
        <v>65</v>
      </c>
      <c r="B409" s="2">
        <v>16</v>
      </c>
      <c r="C409" s="45">
        <f>B409/B410</f>
        <v>3.0947775628626693E-2</v>
      </c>
      <c r="D409" s="50">
        <f>C408+C409</f>
        <v>0.16247582205029013</v>
      </c>
      <c r="F409" s="1" t="s">
        <v>65</v>
      </c>
      <c r="G409" s="2">
        <v>23</v>
      </c>
      <c r="H409" s="45">
        <f>G409/G410</f>
        <v>6.7846607669616518E-2</v>
      </c>
      <c r="I409" s="50">
        <f>H408+H409</f>
        <v>0.23893805309734512</v>
      </c>
    </row>
    <row r="410" spans="1:9" s="18" customFormat="1">
      <c r="A410" s="36" t="s">
        <v>1</v>
      </c>
      <c r="B410" s="34">
        <f>SUM(B406:B409)</f>
        <v>517</v>
      </c>
      <c r="C410" s="37"/>
      <c r="F410" s="36" t="s">
        <v>1</v>
      </c>
      <c r="G410" s="34">
        <f>SUM(G406:G409)</f>
        <v>339</v>
      </c>
      <c r="H410" s="34" t="s">
        <v>0</v>
      </c>
    </row>
    <row r="411" spans="1:9" ht="36">
      <c r="A411" s="1" t="s">
        <v>67</v>
      </c>
      <c r="B411" s="2">
        <v>415</v>
      </c>
      <c r="C411" s="12" t="s">
        <v>0</v>
      </c>
      <c r="F411" s="1" t="s">
        <v>67</v>
      </c>
      <c r="G411" s="2">
        <v>280</v>
      </c>
      <c r="H411" s="12" t="s">
        <v>0</v>
      </c>
    </row>
    <row r="412" spans="1:9">
      <c r="A412" s="56" t="s">
        <v>104</v>
      </c>
      <c r="B412" s="56"/>
      <c r="C412" s="56"/>
      <c r="D412" s="56"/>
      <c r="E412" s="56"/>
      <c r="F412" s="56"/>
      <c r="G412" s="56"/>
      <c r="H412" s="56"/>
      <c r="I412" s="56"/>
    </row>
    <row r="413" spans="1:9" ht="15.75">
      <c r="A413" s="57">
        <v>2008</v>
      </c>
      <c r="B413" s="57"/>
      <c r="C413" s="57"/>
      <c r="F413" s="57">
        <v>2002</v>
      </c>
      <c r="G413" s="57"/>
      <c r="H413" s="57"/>
      <c r="I413" s="8"/>
    </row>
    <row r="414" spans="1:9">
      <c r="A414" s="14"/>
      <c r="B414" s="14" t="s">
        <v>129</v>
      </c>
      <c r="C414" s="10" t="s">
        <v>130</v>
      </c>
      <c r="F414" s="14"/>
      <c r="G414" s="14" t="s">
        <v>129</v>
      </c>
      <c r="H414" s="10" t="s">
        <v>130</v>
      </c>
    </row>
    <row r="415" spans="1:9" ht="25.5">
      <c r="A415" s="1" t="s">
        <v>59</v>
      </c>
      <c r="B415" s="2">
        <v>190</v>
      </c>
      <c r="C415" s="45">
        <f>B415/B419</f>
        <v>0.38461538461538464</v>
      </c>
      <c r="D415" s="9" t="s">
        <v>126</v>
      </c>
      <c r="F415" s="1" t="s">
        <v>59</v>
      </c>
      <c r="G415" s="2">
        <v>83</v>
      </c>
      <c r="H415" s="45">
        <f>G415/G419</f>
        <v>0.27574750830564781</v>
      </c>
      <c r="I415" s="9" t="s">
        <v>126</v>
      </c>
    </row>
    <row r="416" spans="1:9">
      <c r="A416" s="1" t="s">
        <v>61</v>
      </c>
      <c r="B416" s="2">
        <v>238</v>
      </c>
      <c r="C416" s="45">
        <f>B416/B419</f>
        <v>0.48178137651821862</v>
      </c>
      <c r="D416" s="49">
        <f>C415+C416</f>
        <v>0.8663967611336032</v>
      </c>
      <c r="F416" s="1" t="s">
        <v>61</v>
      </c>
      <c r="G416" s="2">
        <v>150</v>
      </c>
      <c r="H416" s="45">
        <f>G416/G419</f>
        <v>0.49833887043189368</v>
      </c>
      <c r="I416" s="49">
        <f>H415+H416</f>
        <v>0.77408637873754149</v>
      </c>
    </row>
    <row r="417" spans="1:9" ht="38.25">
      <c r="A417" s="1" t="s">
        <v>63</v>
      </c>
      <c r="B417" s="2">
        <v>51</v>
      </c>
      <c r="C417" s="45">
        <f>B417/B419</f>
        <v>0.10323886639676114</v>
      </c>
      <c r="D417" s="9" t="s">
        <v>127</v>
      </c>
      <c r="F417" s="1" t="s">
        <v>63</v>
      </c>
      <c r="G417" s="2">
        <v>47</v>
      </c>
      <c r="H417" s="45">
        <f>G417/G419</f>
        <v>0.15614617940199335</v>
      </c>
      <c r="I417" s="9" t="s">
        <v>127</v>
      </c>
    </row>
    <row r="418" spans="1:9" ht="24">
      <c r="A418" s="1" t="s">
        <v>65</v>
      </c>
      <c r="B418" s="2">
        <v>15</v>
      </c>
      <c r="C418" s="45">
        <f>B418/B419</f>
        <v>3.0364372469635626E-2</v>
      </c>
      <c r="D418" s="50">
        <f>C417+C418</f>
        <v>0.13360323886639677</v>
      </c>
      <c r="F418" s="1" t="s">
        <v>65</v>
      </c>
      <c r="G418" s="2">
        <v>21</v>
      </c>
      <c r="H418" s="45">
        <f>G418/G419</f>
        <v>6.9767441860465115E-2</v>
      </c>
      <c r="I418" s="50">
        <f>H417+H418</f>
        <v>0.22591362126245845</v>
      </c>
    </row>
    <row r="419" spans="1:9" s="18" customFormat="1">
      <c r="A419" s="36" t="s">
        <v>1</v>
      </c>
      <c r="B419" s="34">
        <f>SUM(B415:B418)</f>
        <v>494</v>
      </c>
      <c r="C419" s="37"/>
      <c r="F419" s="36" t="s">
        <v>1</v>
      </c>
      <c r="G419" s="34">
        <f>SUM(G415:G418)</f>
        <v>301</v>
      </c>
      <c r="H419" s="34" t="s">
        <v>0</v>
      </c>
    </row>
    <row r="420" spans="1:9" ht="36">
      <c r="A420" s="1" t="s">
        <v>67</v>
      </c>
      <c r="B420" s="2">
        <v>438</v>
      </c>
      <c r="C420" s="3"/>
      <c r="F420" s="1" t="s">
        <v>67</v>
      </c>
      <c r="G420" s="2">
        <v>318</v>
      </c>
      <c r="H420" s="3"/>
    </row>
    <row r="421" spans="1:9" ht="6.75" customHeight="1"/>
    <row r="422" spans="1:9" ht="25.5" customHeight="1">
      <c r="A422" s="56" t="s">
        <v>105</v>
      </c>
      <c r="B422" s="56"/>
      <c r="C422" s="56"/>
      <c r="D422" s="56"/>
      <c r="E422" s="56"/>
      <c r="F422" s="56"/>
      <c r="G422" s="56"/>
      <c r="H422" s="56"/>
      <c r="I422" s="56"/>
    </row>
    <row r="423" spans="1:9" ht="15.75">
      <c r="A423" s="57">
        <v>2008</v>
      </c>
      <c r="B423" s="57"/>
      <c r="C423" s="57"/>
      <c r="F423" s="57">
        <v>2002</v>
      </c>
      <c r="G423" s="57"/>
      <c r="H423" s="57"/>
      <c r="I423" s="8"/>
    </row>
    <row r="424" spans="1:9">
      <c r="A424" s="14"/>
      <c r="B424" s="14" t="s">
        <v>129</v>
      </c>
      <c r="C424" s="10" t="s">
        <v>130</v>
      </c>
      <c r="F424" s="14"/>
      <c r="G424" s="14" t="s">
        <v>129</v>
      </c>
      <c r="H424" s="10" t="s">
        <v>130</v>
      </c>
    </row>
    <row r="425" spans="1:9" ht="25.5">
      <c r="A425" s="1" t="s">
        <v>59</v>
      </c>
      <c r="B425" s="2">
        <v>255</v>
      </c>
      <c r="C425" s="45">
        <f>B425/B429</f>
        <v>0.51307847082494973</v>
      </c>
      <c r="D425" s="9" t="s">
        <v>126</v>
      </c>
      <c r="F425" s="1" t="s">
        <v>59</v>
      </c>
      <c r="G425" s="2">
        <v>125</v>
      </c>
      <c r="H425" s="45">
        <f>G425/G429</f>
        <v>0.42662116040955633</v>
      </c>
      <c r="I425" s="9" t="s">
        <v>126</v>
      </c>
    </row>
    <row r="426" spans="1:9">
      <c r="A426" s="1" t="s">
        <v>61</v>
      </c>
      <c r="B426" s="2">
        <v>170</v>
      </c>
      <c r="C426" s="45">
        <f>B426/B429</f>
        <v>0.34205231388329982</v>
      </c>
      <c r="D426" s="49">
        <f>C425+C426</f>
        <v>0.85513078470824955</v>
      </c>
      <c r="F426" s="1" t="s">
        <v>61</v>
      </c>
      <c r="G426" s="2">
        <v>131</v>
      </c>
      <c r="H426" s="45">
        <f>G426/G429</f>
        <v>0.44709897610921501</v>
      </c>
      <c r="I426" s="49">
        <f>H425+H426</f>
        <v>0.87372013651877134</v>
      </c>
    </row>
    <row r="427" spans="1:9" ht="38.25">
      <c r="A427" s="1" t="s">
        <v>63</v>
      </c>
      <c r="B427" s="2">
        <v>50</v>
      </c>
      <c r="C427" s="45">
        <f>B427/B429</f>
        <v>0.1006036217303823</v>
      </c>
      <c r="D427" s="9" t="s">
        <v>127</v>
      </c>
      <c r="F427" s="1" t="s">
        <v>63</v>
      </c>
      <c r="G427" s="2">
        <v>21</v>
      </c>
      <c r="H427" s="45">
        <f>G427/G429</f>
        <v>7.1672354948805458E-2</v>
      </c>
      <c r="I427" s="9" t="s">
        <v>127</v>
      </c>
    </row>
    <row r="428" spans="1:9" ht="24">
      <c r="A428" s="1" t="s">
        <v>65</v>
      </c>
      <c r="B428" s="2">
        <v>22</v>
      </c>
      <c r="C428" s="45">
        <f>B428/B429</f>
        <v>4.4265593561368208E-2</v>
      </c>
      <c r="D428" s="50">
        <f>C427+C428</f>
        <v>0.14486921529175051</v>
      </c>
      <c r="F428" s="1" t="s">
        <v>65</v>
      </c>
      <c r="G428" s="2">
        <v>16</v>
      </c>
      <c r="H428" s="45">
        <f>G428/G429</f>
        <v>5.4607508532423209E-2</v>
      </c>
      <c r="I428" s="50">
        <f>H427+H428</f>
        <v>0.12627986348122866</v>
      </c>
    </row>
    <row r="429" spans="1:9" s="18" customFormat="1">
      <c r="A429" s="36" t="s">
        <v>1</v>
      </c>
      <c r="B429" s="34">
        <f>SUM(B425:B428)</f>
        <v>497</v>
      </c>
      <c r="C429" s="37"/>
      <c r="F429" s="36" t="s">
        <v>1</v>
      </c>
      <c r="G429" s="34">
        <f>SUM(G425:G428)</f>
        <v>293</v>
      </c>
      <c r="H429" s="34" t="s">
        <v>0</v>
      </c>
    </row>
    <row r="430" spans="1:9" ht="36">
      <c r="A430" s="1" t="s">
        <v>67</v>
      </c>
      <c r="B430" s="2">
        <v>431</v>
      </c>
      <c r="C430" s="3"/>
      <c r="F430" s="1" t="s">
        <v>67</v>
      </c>
      <c r="G430" s="2">
        <v>325</v>
      </c>
      <c r="H430" s="12" t="s">
        <v>0</v>
      </c>
    </row>
    <row r="431" spans="1:9">
      <c r="A431" s="56" t="s">
        <v>106</v>
      </c>
      <c r="B431" s="56"/>
      <c r="C431" s="56"/>
      <c r="D431" s="56"/>
      <c r="E431" s="56"/>
      <c r="F431" s="56"/>
      <c r="G431" s="56"/>
      <c r="H431" s="56"/>
      <c r="I431" s="56"/>
    </row>
    <row r="432" spans="1:9" ht="15.75">
      <c r="A432" s="57">
        <v>2008</v>
      </c>
      <c r="B432" s="57"/>
      <c r="C432" s="57"/>
      <c r="F432" s="57">
        <v>2002</v>
      </c>
      <c r="G432" s="57"/>
      <c r="H432" s="57"/>
      <c r="I432" s="8"/>
    </row>
    <row r="433" spans="1:9">
      <c r="A433" s="14"/>
      <c r="B433" s="14" t="s">
        <v>129</v>
      </c>
      <c r="C433" s="10" t="s">
        <v>130</v>
      </c>
      <c r="F433" s="14"/>
      <c r="G433" s="14" t="s">
        <v>129</v>
      </c>
      <c r="H433" s="10" t="s">
        <v>130</v>
      </c>
    </row>
    <row r="434" spans="1:9" ht="25.5">
      <c r="A434" s="1" t="s">
        <v>59</v>
      </c>
      <c r="B434" s="2">
        <v>190</v>
      </c>
      <c r="C434" s="45">
        <f>B434/B438</f>
        <v>0.27027027027027029</v>
      </c>
      <c r="D434" s="9" t="s">
        <v>126</v>
      </c>
      <c r="F434" s="1" t="s">
        <v>59</v>
      </c>
      <c r="G434" s="2">
        <v>67</v>
      </c>
      <c r="H434" s="45">
        <f>G434/G438</f>
        <v>0.15124153498871332</v>
      </c>
      <c r="I434" s="9" t="s">
        <v>126</v>
      </c>
    </row>
    <row r="435" spans="1:9">
      <c r="A435" s="1" t="s">
        <v>61</v>
      </c>
      <c r="B435" s="2">
        <v>282</v>
      </c>
      <c r="C435" s="45">
        <f>B435/B438</f>
        <v>0.40113798008534851</v>
      </c>
      <c r="D435" s="49">
        <f>C434+C435</f>
        <v>0.6714082503556188</v>
      </c>
      <c r="F435" s="1" t="s">
        <v>61</v>
      </c>
      <c r="G435" s="2">
        <v>197</v>
      </c>
      <c r="H435" s="45">
        <f>G435/G438</f>
        <v>0.44469525959367945</v>
      </c>
      <c r="I435" s="49">
        <f>H434+H435</f>
        <v>0.59593679458239279</v>
      </c>
    </row>
    <row r="436" spans="1:9" ht="38.25">
      <c r="A436" s="1" t="s">
        <v>63</v>
      </c>
      <c r="B436" s="2">
        <v>174</v>
      </c>
      <c r="C436" s="45">
        <f>B436/B438</f>
        <v>0.24751066856330015</v>
      </c>
      <c r="D436" s="9" t="s">
        <v>127</v>
      </c>
      <c r="F436" s="1" t="s">
        <v>63</v>
      </c>
      <c r="G436" s="2">
        <v>118</v>
      </c>
      <c r="H436" s="45">
        <f>G436/G438</f>
        <v>0.26636568848758463</v>
      </c>
      <c r="I436" s="9" t="s">
        <v>127</v>
      </c>
    </row>
    <row r="437" spans="1:9" ht="24">
      <c r="A437" s="1" t="s">
        <v>65</v>
      </c>
      <c r="B437" s="2">
        <v>57</v>
      </c>
      <c r="C437" s="45">
        <f>B437/B438</f>
        <v>8.1081081081081086E-2</v>
      </c>
      <c r="D437" s="50">
        <f>C436+C437</f>
        <v>0.3285917496443812</v>
      </c>
      <c r="F437" s="1" t="s">
        <v>65</v>
      </c>
      <c r="G437" s="2">
        <v>61</v>
      </c>
      <c r="H437" s="45">
        <f>G437/G438</f>
        <v>0.13769751693002258</v>
      </c>
      <c r="I437" s="50">
        <f>H436+H437</f>
        <v>0.40406320541760721</v>
      </c>
    </row>
    <row r="438" spans="1:9" s="18" customFormat="1">
      <c r="A438" s="36" t="s">
        <v>1</v>
      </c>
      <c r="B438" s="34">
        <f>SUM(B434:B437)</f>
        <v>703</v>
      </c>
      <c r="C438" s="37"/>
      <c r="F438" s="36" t="s">
        <v>1</v>
      </c>
      <c r="G438" s="34">
        <f>SUM(G434:G437)</f>
        <v>443</v>
      </c>
      <c r="H438" s="34" t="s">
        <v>0</v>
      </c>
    </row>
    <row r="439" spans="1:9" ht="36">
      <c r="A439" s="1" t="s">
        <v>67</v>
      </c>
      <c r="B439" s="2">
        <v>229</v>
      </c>
      <c r="C439" s="12" t="s">
        <v>0</v>
      </c>
      <c r="F439" s="1" t="s">
        <v>67</v>
      </c>
      <c r="G439" s="2">
        <v>176</v>
      </c>
      <c r="H439" s="12" t="s">
        <v>0</v>
      </c>
    </row>
    <row r="440" spans="1:9">
      <c r="A440" s="56" t="s">
        <v>107</v>
      </c>
      <c r="B440" s="56"/>
      <c r="C440" s="56"/>
      <c r="D440" s="56"/>
      <c r="E440" s="56"/>
      <c r="F440" s="56"/>
      <c r="G440" s="56"/>
      <c r="H440" s="56"/>
      <c r="I440" s="56"/>
    </row>
    <row r="441" spans="1:9" ht="15.75">
      <c r="A441" s="57">
        <v>2008</v>
      </c>
      <c r="B441" s="57"/>
      <c r="C441" s="57"/>
      <c r="F441" s="57">
        <v>2002</v>
      </c>
      <c r="G441" s="57"/>
      <c r="H441" s="57"/>
      <c r="I441" s="8"/>
    </row>
    <row r="442" spans="1:9">
      <c r="A442" s="14"/>
      <c r="B442" s="14" t="s">
        <v>129</v>
      </c>
      <c r="C442" s="10" t="s">
        <v>130</v>
      </c>
      <c r="F442" s="14"/>
      <c r="G442" s="14" t="s">
        <v>129</v>
      </c>
      <c r="H442" s="10" t="s">
        <v>130</v>
      </c>
    </row>
    <row r="443" spans="1:9" ht="25.5">
      <c r="A443" s="1" t="s">
        <v>59</v>
      </c>
      <c r="B443" s="2">
        <v>261</v>
      </c>
      <c r="C443" s="45">
        <f>B443/B447</f>
        <v>0.30705882352941177</v>
      </c>
      <c r="D443" s="9" t="s">
        <v>126</v>
      </c>
      <c r="F443" s="1" t="s">
        <v>59</v>
      </c>
      <c r="G443" s="2">
        <v>108</v>
      </c>
      <c r="H443" s="45">
        <f>G443/G447</f>
        <v>0.18274111675126903</v>
      </c>
      <c r="I443" s="9" t="s">
        <v>126</v>
      </c>
    </row>
    <row r="444" spans="1:9">
      <c r="A444" s="1" t="s">
        <v>61</v>
      </c>
      <c r="B444" s="2">
        <v>444</v>
      </c>
      <c r="C444" s="45">
        <f>B444/B447</f>
        <v>0.52235294117647058</v>
      </c>
      <c r="D444" s="49">
        <f>C443+C444</f>
        <v>0.82941176470588229</v>
      </c>
      <c r="F444" s="1" t="s">
        <v>61</v>
      </c>
      <c r="G444" s="2">
        <v>378</v>
      </c>
      <c r="H444" s="45">
        <f>G444/G447</f>
        <v>0.63959390862944165</v>
      </c>
      <c r="I444" s="49">
        <f>H443+H444</f>
        <v>0.82233502538071068</v>
      </c>
    </row>
    <row r="445" spans="1:9" ht="38.25">
      <c r="A445" s="1" t="s">
        <v>63</v>
      </c>
      <c r="B445" s="2">
        <v>88</v>
      </c>
      <c r="C445" s="45">
        <f>B445/B447</f>
        <v>0.10352941176470588</v>
      </c>
      <c r="D445" s="9" t="s">
        <v>127</v>
      </c>
      <c r="F445" s="1" t="s">
        <v>63</v>
      </c>
      <c r="G445" s="2">
        <v>79</v>
      </c>
      <c r="H445" s="45">
        <f>G445/G447</f>
        <v>0.13367174280879865</v>
      </c>
      <c r="I445" s="9" t="s">
        <v>127</v>
      </c>
    </row>
    <row r="446" spans="1:9" ht="24">
      <c r="A446" s="1" t="s">
        <v>65</v>
      </c>
      <c r="B446" s="2">
        <v>57</v>
      </c>
      <c r="C446" s="45">
        <f>B446/B447</f>
        <v>6.7058823529411768E-2</v>
      </c>
      <c r="D446" s="50">
        <f>C445+C446</f>
        <v>0.17058823529411765</v>
      </c>
      <c r="F446" s="1" t="s">
        <v>65</v>
      </c>
      <c r="G446" s="2">
        <v>26</v>
      </c>
      <c r="H446" s="45">
        <f>G446/G447</f>
        <v>4.3993231810490696E-2</v>
      </c>
      <c r="I446" s="50">
        <f>H445+H446</f>
        <v>0.17766497461928935</v>
      </c>
    </row>
    <row r="447" spans="1:9" s="18" customFormat="1">
      <c r="A447" s="36" t="s">
        <v>1</v>
      </c>
      <c r="B447" s="34">
        <f>SUM(B443:B446)</f>
        <v>850</v>
      </c>
      <c r="C447" s="37"/>
      <c r="F447" s="36" t="s">
        <v>1</v>
      </c>
      <c r="G447" s="34">
        <f>SUM(G443:G446)</f>
        <v>591</v>
      </c>
      <c r="H447" s="34" t="s">
        <v>0</v>
      </c>
    </row>
    <row r="448" spans="1:9" ht="36">
      <c r="A448" s="1" t="s">
        <v>67</v>
      </c>
      <c r="B448" s="2">
        <v>83</v>
      </c>
      <c r="C448" s="12" t="s">
        <v>0</v>
      </c>
      <c r="F448" s="1" t="s">
        <v>67</v>
      </c>
      <c r="G448" s="2">
        <v>25</v>
      </c>
      <c r="H448" s="12" t="s">
        <v>0</v>
      </c>
    </row>
    <row r="449" spans="1:9">
      <c r="A449" s="56" t="s">
        <v>108</v>
      </c>
      <c r="B449" s="56"/>
      <c r="C449" s="56"/>
      <c r="D449" s="56"/>
      <c r="E449" s="56"/>
      <c r="F449" s="56"/>
      <c r="G449" s="56"/>
      <c r="H449" s="56"/>
      <c r="I449" s="56"/>
    </row>
    <row r="450" spans="1:9" ht="15.75">
      <c r="A450" s="57">
        <v>2008</v>
      </c>
      <c r="B450" s="57"/>
      <c r="C450" s="57"/>
      <c r="F450" s="57">
        <v>2002</v>
      </c>
      <c r="G450" s="57"/>
      <c r="H450" s="57"/>
      <c r="I450" s="8"/>
    </row>
    <row r="451" spans="1:9">
      <c r="A451" s="14"/>
      <c r="B451" s="14" t="s">
        <v>129</v>
      </c>
      <c r="C451" s="10" t="s">
        <v>130</v>
      </c>
      <c r="F451" s="14"/>
      <c r="G451" s="14" t="s">
        <v>129</v>
      </c>
      <c r="H451" s="10" t="s">
        <v>130</v>
      </c>
    </row>
    <row r="452" spans="1:9" ht="25.5">
      <c r="A452" s="1" t="s">
        <v>59</v>
      </c>
      <c r="B452" s="2">
        <v>258</v>
      </c>
      <c r="C452" s="45">
        <f>B452/B456</f>
        <v>0.37941176470588234</v>
      </c>
      <c r="D452" s="9" t="s">
        <v>126</v>
      </c>
      <c r="F452" s="1" t="s">
        <v>59</v>
      </c>
      <c r="G452" s="2">
        <v>104</v>
      </c>
      <c r="H452" s="45">
        <f>G452/G456</f>
        <v>0.21487603305785125</v>
      </c>
      <c r="I452" s="9" t="s">
        <v>126</v>
      </c>
    </row>
    <row r="453" spans="1:9">
      <c r="A453" s="1" t="s">
        <v>61</v>
      </c>
      <c r="B453" s="2">
        <v>393</v>
      </c>
      <c r="C453" s="45">
        <f>B453/B456</f>
        <v>0.57794117647058818</v>
      </c>
      <c r="D453" s="49">
        <f>C452+C453</f>
        <v>0.95735294117647052</v>
      </c>
      <c r="F453" s="1" t="s">
        <v>61</v>
      </c>
      <c r="G453" s="2">
        <v>341</v>
      </c>
      <c r="H453" s="45">
        <f>G453/G456</f>
        <v>0.70454545454545459</v>
      </c>
      <c r="I453" s="49">
        <f>H452+H453</f>
        <v>0.91942148760330578</v>
      </c>
    </row>
    <row r="454" spans="1:9" ht="38.25">
      <c r="A454" s="1" t="s">
        <v>63</v>
      </c>
      <c r="B454" s="2">
        <v>28</v>
      </c>
      <c r="C454" s="45">
        <f>B454/B456</f>
        <v>4.1176470588235294E-2</v>
      </c>
      <c r="D454" s="9" t="s">
        <v>127</v>
      </c>
      <c r="F454" s="1" t="s">
        <v>63</v>
      </c>
      <c r="G454" s="2">
        <v>29</v>
      </c>
      <c r="H454" s="45">
        <f>G454/G456</f>
        <v>5.9917355371900828E-2</v>
      </c>
      <c r="I454" s="9" t="s">
        <v>127</v>
      </c>
    </row>
    <row r="455" spans="1:9" ht="24">
      <c r="A455" s="1" t="s">
        <v>65</v>
      </c>
      <c r="B455" s="2">
        <v>1</v>
      </c>
      <c r="C455" s="45">
        <f>B455/B456</f>
        <v>1.4705882352941176E-3</v>
      </c>
      <c r="D455" s="50">
        <f>C454+C455</f>
        <v>4.2647058823529413E-2</v>
      </c>
      <c r="F455" s="1" t="s">
        <v>65</v>
      </c>
      <c r="G455" s="2">
        <v>10</v>
      </c>
      <c r="H455" s="45">
        <f>G455/G456</f>
        <v>2.0661157024793389E-2</v>
      </c>
      <c r="I455" s="50">
        <f>H454+H455</f>
        <v>8.0578512396694224E-2</v>
      </c>
    </row>
    <row r="456" spans="1:9" s="18" customFormat="1">
      <c r="A456" s="36" t="s">
        <v>1</v>
      </c>
      <c r="B456" s="34">
        <f>SUM(B452:B455)</f>
        <v>680</v>
      </c>
      <c r="C456" s="37"/>
      <c r="F456" s="36" t="s">
        <v>1</v>
      </c>
      <c r="G456" s="34">
        <f>SUM(G452:G455)</f>
        <v>484</v>
      </c>
      <c r="H456" s="34" t="s">
        <v>0</v>
      </c>
    </row>
    <row r="457" spans="1:9" ht="36">
      <c r="A457" s="1" t="s">
        <v>67</v>
      </c>
      <c r="B457" s="2">
        <v>249</v>
      </c>
      <c r="C457" s="12" t="s">
        <v>0</v>
      </c>
      <c r="F457" s="1" t="s">
        <v>67</v>
      </c>
      <c r="G457" s="2">
        <v>133</v>
      </c>
      <c r="H457" s="12" t="s">
        <v>0</v>
      </c>
    </row>
    <row r="459" spans="1:9">
      <c r="A459" s="58" t="s">
        <v>109</v>
      </c>
      <c r="B459" s="58"/>
      <c r="C459" s="58"/>
      <c r="D459" s="58"/>
      <c r="E459" s="58"/>
      <c r="F459" s="58"/>
      <c r="G459" s="58"/>
      <c r="H459" s="58"/>
      <c r="I459" s="58"/>
    </row>
    <row r="460" spans="1:9" ht="15.75">
      <c r="A460" s="57">
        <v>2008</v>
      </c>
      <c r="B460" s="57"/>
      <c r="C460" s="57"/>
      <c r="F460" s="57">
        <v>2002</v>
      </c>
      <c r="G460" s="57"/>
      <c r="H460" s="57"/>
      <c r="I460" s="8"/>
    </row>
    <row r="461" spans="1:9">
      <c r="A461" s="14"/>
      <c r="B461" s="14" t="s">
        <v>129</v>
      </c>
      <c r="C461" s="10" t="s">
        <v>130</v>
      </c>
      <c r="F461" s="14"/>
      <c r="G461" s="14" t="s">
        <v>129</v>
      </c>
      <c r="H461" s="10" t="s">
        <v>130</v>
      </c>
    </row>
    <row r="462" spans="1:9" ht="25.5">
      <c r="A462" s="1" t="s">
        <v>59</v>
      </c>
      <c r="B462" s="2">
        <v>307</v>
      </c>
      <c r="C462" s="45">
        <f>B462/B466</f>
        <v>0.44109195402298851</v>
      </c>
      <c r="D462" s="9" t="s">
        <v>126</v>
      </c>
      <c r="F462" s="1" t="s">
        <v>59</v>
      </c>
      <c r="G462" s="2">
        <v>122</v>
      </c>
      <c r="H462" s="45">
        <f>G462/G466</f>
        <v>0.25</v>
      </c>
      <c r="I462" s="9" t="s">
        <v>126</v>
      </c>
    </row>
    <row r="463" spans="1:9">
      <c r="A463" s="1" t="s">
        <v>61</v>
      </c>
      <c r="B463" s="2">
        <v>342</v>
      </c>
      <c r="C463" s="45">
        <f>B463/B466</f>
        <v>0.49137931034482757</v>
      </c>
      <c r="D463" s="49">
        <f>C462+C463</f>
        <v>0.93247126436781613</v>
      </c>
      <c r="F463" s="1" t="s">
        <v>61</v>
      </c>
      <c r="G463" s="2">
        <v>303</v>
      </c>
      <c r="H463" s="45">
        <f>G463/G466</f>
        <v>0.62090163934426235</v>
      </c>
      <c r="I463" s="49">
        <f>H462+H463</f>
        <v>0.87090163934426235</v>
      </c>
    </row>
    <row r="464" spans="1:9" ht="38.25">
      <c r="A464" s="1" t="s">
        <v>63</v>
      </c>
      <c r="B464" s="2">
        <v>36</v>
      </c>
      <c r="C464" s="45">
        <f>B464/B466</f>
        <v>5.1724137931034482E-2</v>
      </c>
      <c r="D464" s="9" t="s">
        <v>127</v>
      </c>
      <c r="F464" s="1" t="s">
        <v>63</v>
      </c>
      <c r="G464" s="2">
        <v>45</v>
      </c>
      <c r="H464" s="45">
        <f>G464/G466</f>
        <v>9.2213114754098366E-2</v>
      </c>
      <c r="I464" s="9" t="s">
        <v>127</v>
      </c>
    </row>
    <row r="465" spans="1:9" ht="24">
      <c r="A465" s="1" t="s">
        <v>65</v>
      </c>
      <c r="B465" s="2">
        <v>11</v>
      </c>
      <c r="C465" s="45">
        <f>B465/B466</f>
        <v>1.5804597701149427E-2</v>
      </c>
      <c r="D465" s="50">
        <f>C464+C465</f>
        <v>6.7528735632183909E-2</v>
      </c>
      <c r="F465" s="1" t="s">
        <v>65</v>
      </c>
      <c r="G465" s="2">
        <v>18</v>
      </c>
      <c r="H465" s="45">
        <f>G465/G466</f>
        <v>3.6885245901639344E-2</v>
      </c>
      <c r="I465" s="50">
        <f>H464+H465</f>
        <v>0.12909836065573771</v>
      </c>
    </row>
    <row r="466" spans="1:9" s="18" customFormat="1">
      <c r="A466" s="36" t="s">
        <v>1</v>
      </c>
      <c r="B466" s="34">
        <f>SUM(B462:B465)</f>
        <v>696</v>
      </c>
      <c r="C466" s="37"/>
      <c r="F466" s="36" t="s">
        <v>1</v>
      </c>
      <c r="G466" s="34">
        <f>SUM(G462:G465)</f>
        <v>488</v>
      </c>
      <c r="H466" s="34" t="s">
        <v>0</v>
      </c>
    </row>
    <row r="467" spans="1:9" ht="36">
      <c r="A467" s="1" t="s">
        <v>67</v>
      </c>
      <c r="B467" s="2">
        <v>232</v>
      </c>
      <c r="C467" s="12" t="s">
        <v>0</v>
      </c>
      <c r="F467" s="1" t="s">
        <v>67</v>
      </c>
      <c r="G467" s="2">
        <v>129</v>
      </c>
      <c r="H467" s="12" t="s">
        <v>0</v>
      </c>
    </row>
    <row r="468" spans="1:9">
      <c r="A468" s="56" t="s">
        <v>110</v>
      </c>
      <c r="B468" s="56"/>
      <c r="C468" s="56"/>
      <c r="D468" s="56"/>
      <c r="E468" s="56"/>
      <c r="F468" s="56"/>
      <c r="G468" s="56"/>
      <c r="H468" s="56"/>
      <c r="I468" s="56"/>
    </row>
    <row r="469" spans="1:9" ht="15.75">
      <c r="A469" s="57">
        <v>2008</v>
      </c>
      <c r="B469" s="57"/>
      <c r="C469" s="57"/>
      <c r="F469" s="57">
        <v>2002</v>
      </c>
      <c r="G469" s="57"/>
      <c r="H469" s="57"/>
      <c r="I469" s="8"/>
    </row>
    <row r="470" spans="1:9">
      <c r="A470" s="14"/>
      <c r="B470" s="14" t="s">
        <v>129</v>
      </c>
      <c r="C470" s="10" t="s">
        <v>130</v>
      </c>
      <c r="F470" s="14"/>
      <c r="G470" s="14" t="s">
        <v>129</v>
      </c>
      <c r="H470" s="10" t="s">
        <v>130</v>
      </c>
    </row>
    <row r="471" spans="1:9" ht="25.5">
      <c r="A471" s="1" t="s">
        <v>59</v>
      </c>
      <c r="B471" s="2">
        <v>327</v>
      </c>
      <c r="C471" s="45">
        <f>B471/B475</f>
        <v>0.4684813753581662</v>
      </c>
      <c r="D471" s="9" t="s">
        <v>126</v>
      </c>
      <c r="F471" s="1" t="s">
        <v>59</v>
      </c>
      <c r="G471" s="2">
        <v>154</v>
      </c>
      <c r="H471" s="45">
        <f>G471/G475</f>
        <v>0.31048387096774194</v>
      </c>
      <c r="I471" s="9" t="s">
        <v>126</v>
      </c>
    </row>
    <row r="472" spans="1:9">
      <c r="A472" s="1" t="s">
        <v>61</v>
      </c>
      <c r="B472" s="2">
        <v>356</v>
      </c>
      <c r="C472" s="45">
        <f>B472/B475</f>
        <v>0.51002865329512892</v>
      </c>
      <c r="D472" s="49">
        <f>C471+C472</f>
        <v>0.97851002865329506</v>
      </c>
      <c r="F472" s="1" t="s">
        <v>61</v>
      </c>
      <c r="G472" s="2">
        <v>318</v>
      </c>
      <c r="H472" s="45">
        <f>G472/G475</f>
        <v>0.6411290322580645</v>
      </c>
      <c r="I472" s="49">
        <f>H471+H472</f>
        <v>0.95161290322580649</v>
      </c>
    </row>
    <row r="473" spans="1:9" ht="38.25">
      <c r="A473" s="1" t="s">
        <v>63</v>
      </c>
      <c r="B473" s="2">
        <v>14</v>
      </c>
      <c r="C473" s="45">
        <f>B473/B475</f>
        <v>2.0057306590257881E-2</v>
      </c>
      <c r="D473" s="9" t="s">
        <v>127</v>
      </c>
      <c r="F473" s="1" t="s">
        <v>63</v>
      </c>
      <c r="G473" s="2">
        <v>17</v>
      </c>
      <c r="H473" s="45">
        <f>G473/G475</f>
        <v>3.4274193548387094E-2</v>
      </c>
      <c r="I473" s="9" t="s">
        <v>127</v>
      </c>
    </row>
    <row r="474" spans="1:9" ht="24">
      <c r="A474" s="1" t="s">
        <v>65</v>
      </c>
      <c r="B474" s="2">
        <v>1</v>
      </c>
      <c r="C474" s="45">
        <f>B474/B475</f>
        <v>1.4326647564469914E-3</v>
      </c>
      <c r="D474" s="50">
        <f>C473+C474</f>
        <v>2.1489971346704873E-2</v>
      </c>
      <c r="F474" s="1" t="s">
        <v>65</v>
      </c>
      <c r="G474" s="2">
        <v>7</v>
      </c>
      <c r="H474" s="45">
        <f>G474/G475</f>
        <v>1.4112903225806451E-2</v>
      </c>
      <c r="I474" s="50">
        <f>H473+H474</f>
        <v>4.8387096774193547E-2</v>
      </c>
    </row>
    <row r="475" spans="1:9" s="18" customFormat="1">
      <c r="A475" s="36" t="s">
        <v>1</v>
      </c>
      <c r="B475" s="34">
        <f>SUM(B471:B474)</f>
        <v>698</v>
      </c>
      <c r="C475" s="37"/>
      <c r="F475" s="36" t="s">
        <v>1</v>
      </c>
      <c r="G475" s="34">
        <f>SUM(G471:G474)</f>
        <v>496</v>
      </c>
      <c r="H475" s="34" t="s">
        <v>0</v>
      </c>
    </row>
    <row r="476" spans="1:9" ht="36">
      <c r="A476" s="1" t="s">
        <v>67</v>
      </c>
      <c r="B476" s="2">
        <v>231</v>
      </c>
      <c r="C476" s="12" t="s">
        <v>0</v>
      </c>
      <c r="F476" s="1" t="s">
        <v>67</v>
      </c>
      <c r="G476" s="2">
        <v>122</v>
      </c>
      <c r="H476" s="12" t="s">
        <v>0</v>
      </c>
    </row>
    <row r="478" spans="1:9">
      <c r="A478" s="56" t="s">
        <v>111</v>
      </c>
      <c r="B478" s="56"/>
      <c r="C478" s="56"/>
      <c r="D478" s="56"/>
      <c r="E478" s="56"/>
      <c r="F478" s="56"/>
      <c r="G478" s="56"/>
      <c r="H478" s="56"/>
      <c r="I478" s="56"/>
    </row>
    <row r="479" spans="1:9" ht="15.75">
      <c r="A479" s="57">
        <v>2008</v>
      </c>
      <c r="B479" s="57"/>
      <c r="C479" s="57"/>
      <c r="F479" s="57">
        <v>2002</v>
      </c>
      <c r="G479" s="57"/>
      <c r="H479" s="57"/>
      <c r="I479" s="8"/>
    </row>
    <row r="480" spans="1:9">
      <c r="A480" s="14"/>
      <c r="B480" s="14" t="s">
        <v>129</v>
      </c>
      <c r="C480" s="10" t="s">
        <v>130</v>
      </c>
      <c r="F480" s="14"/>
      <c r="G480" s="14" t="s">
        <v>129</v>
      </c>
      <c r="H480" s="10" t="s">
        <v>130</v>
      </c>
    </row>
    <row r="481" spans="1:9" ht="25.5">
      <c r="A481" s="1" t="s">
        <v>59</v>
      </c>
      <c r="B481" s="2">
        <v>344</v>
      </c>
      <c r="C481" s="45">
        <f>B481/B485</f>
        <v>0.45144356955380577</v>
      </c>
      <c r="D481" s="9" t="s">
        <v>126</v>
      </c>
      <c r="F481" s="1" t="s">
        <v>59</v>
      </c>
      <c r="G481" s="2">
        <v>151</v>
      </c>
      <c r="H481" s="45">
        <f>G481/G485</f>
        <v>0.29960317460317459</v>
      </c>
      <c r="I481" s="9" t="s">
        <v>126</v>
      </c>
    </row>
    <row r="482" spans="1:9">
      <c r="A482" s="1" t="s">
        <v>61</v>
      </c>
      <c r="B482" s="2">
        <v>356</v>
      </c>
      <c r="C482" s="45">
        <f>B482/B485</f>
        <v>0.46719160104986879</v>
      </c>
      <c r="D482" s="49">
        <f>C481+C482</f>
        <v>0.91863517060367461</v>
      </c>
      <c r="F482" s="1" t="s">
        <v>61</v>
      </c>
      <c r="G482" s="2">
        <v>313</v>
      </c>
      <c r="H482" s="45">
        <f>G482/G485</f>
        <v>0.62103174603174605</v>
      </c>
      <c r="I482" s="49">
        <f>H481+H482</f>
        <v>0.92063492063492069</v>
      </c>
    </row>
    <row r="483" spans="1:9" ht="38.25">
      <c r="A483" s="1" t="s">
        <v>63</v>
      </c>
      <c r="B483" s="2">
        <v>51</v>
      </c>
      <c r="C483" s="45">
        <f>B483/B485</f>
        <v>6.6929133858267723E-2</v>
      </c>
      <c r="D483" s="9" t="s">
        <v>127</v>
      </c>
      <c r="F483" s="1" t="s">
        <v>63</v>
      </c>
      <c r="G483" s="2">
        <v>28</v>
      </c>
      <c r="H483" s="45">
        <f>G483/G485</f>
        <v>5.5555555555555552E-2</v>
      </c>
      <c r="I483" s="9" t="s">
        <v>127</v>
      </c>
    </row>
    <row r="484" spans="1:9" ht="24">
      <c r="A484" s="1" t="s">
        <v>65</v>
      </c>
      <c r="B484" s="2">
        <v>11</v>
      </c>
      <c r="C484" s="45">
        <f>B484/B485</f>
        <v>1.4435695538057743E-2</v>
      </c>
      <c r="D484" s="50">
        <f>C483+C484</f>
        <v>8.1364829396325472E-2</v>
      </c>
      <c r="F484" s="1" t="s">
        <v>65</v>
      </c>
      <c r="G484" s="2">
        <v>12</v>
      </c>
      <c r="H484" s="45">
        <f>G484/G485</f>
        <v>2.3809523809523808E-2</v>
      </c>
      <c r="I484" s="50">
        <f>H483+H484</f>
        <v>7.9365079365079361E-2</v>
      </c>
    </row>
    <row r="485" spans="1:9" s="18" customFormat="1">
      <c r="A485" s="36" t="s">
        <v>1</v>
      </c>
      <c r="B485" s="34">
        <f>SUM(B481:B484)</f>
        <v>762</v>
      </c>
      <c r="C485" s="37"/>
      <c r="F485" s="36" t="s">
        <v>1</v>
      </c>
      <c r="G485" s="34">
        <f>SUM(G481:G484)</f>
        <v>504</v>
      </c>
      <c r="H485" s="34" t="s">
        <v>0</v>
      </c>
    </row>
    <row r="486" spans="1:9" ht="36">
      <c r="A486" s="1" t="s">
        <v>67</v>
      </c>
      <c r="B486" s="2">
        <v>166</v>
      </c>
      <c r="C486" s="12" t="s">
        <v>0</v>
      </c>
      <c r="F486" s="1" t="s">
        <v>67</v>
      </c>
      <c r="G486" s="2">
        <v>114</v>
      </c>
      <c r="H486" s="12" t="s">
        <v>0</v>
      </c>
    </row>
    <row r="488" spans="1:9">
      <c r="A488" s="56" t="s">
        <v>112</v>
      </c>
      <c r="B488" s="56"/>
      <c r="C488" s="56"/>
      <c r="D488" s="56"/>
      <c r="E488" s="56"/>
      <c r="F488" s="56"/>
      <c r="G488" s="56"/>
      <c r="H488" s="56"/>
      <c r="I488" s="56"/>
    </row>
    <row r="489" spans="1:9" ht="15.75">
      <c r="A489" s="57">
        <v>2008</v>
      </c>
      <c r="B489" s="57"/>
      <c r="C489" s="57"/>
      <c r="F489" s="57">
        <v>2002</v>
      </c>
      <c r="G489" s="57"/>
      <c r="H489" s="57"/>
      <c r="I489" s="8"/>
    </row>
    <row r="490" spans="1:9">
      <c r="A490" s="14"/>
      <c r="B490" s="14" t="s">
        <v>129</v>
      </c>
      <c r="C490" s="10" t="s">
        <v>130</v>
      </c>
      <c r="F490" s="14"/>
      <c r="G490" s="14" t="s">
        <v>129</v>
      </c>
      <c r="H490" s="10" t="s">
        <v>130</v>
      </c>
    </row>
    <row r="491" spans="1:9" ht="25.5">
      <c r="A491" s="1" t="s">
        <v>59</v>
      </c>
      <c r="B491" s="2">
        <v>312</v>
      </c>
      <c r="C491" s="45">
        <f>B491/B495</f>
        <v>0.44827586206896552</v>
      </c>
      <c r="D491" s="9" t="s">
        <v>126</v>
      </c>
      <c r="F491" s="1" t="s">
        <v>59</v>
      </c>
      <c r="G491" s="2">
        <v>150</v>
      </c>
      <c r="H491" s="45">
        <f>G491/G495</f>
        <v>0.31914893617021278</v>
      </c>
      <c r="I491" s="9" t="s">
        <v>126</v>
      </c>
    </row>
    <row r="492" spans="1:9">
      <c r="A492" s="1" t="s">
        <v>61</v>
      </c>
      <c r="B492" s="2">
        <v>365</v>
      </c>
      <c r="C492" s="45">
        <f>B492/B495</f>
        <v>0.52442528735632188</v>
      </c>
      <c r="D492" s="49">
        <f>C491+C492</f>
        <v>0.9727011494252874</v>
      </c>
      <c r="F492" s="1" t="s">
        <v>61</v>
      </c>
      <c r="G492" s="2">
        <v>302</v>
      </c>
      <c r="H492" s="45">
        <f>G492/G495</f>
        <v>0.64255319148936174</v>
      </c>
      <c r="I492" s="49">
        <f>H491+H492</f>
        <v>0.96170212765957452</v>
      </c>
    </row>
    <row r="493" spans="1:9" ht="38.25">
      <c r="A493" s="1" t="s">
        <v>63</v>
      </c>
      <c r="B493" s="2">
        <v>16</v>
      </c>
      <c r="C493" s="45">
        <f>B493/B495</f>
        <v>2.2988505747126436E-2</v>
      </c>
      <c r="D493" s="9" t="s">
        <v>127</v>
      </c>
      <c r="F493" s="1" t="s">
        <v>63</v>
      </c>
      <c r="G493" s="2">
        <v>16</v>
      </c>
      <c r="H493" s="45">
        <f>G493/G495</f>
        <v>3.4042553191489362E-2</v>
      </c>
      <c r="I493" s="9" t="s">
        <v>127</v>
      </c>
    </row>
    <row r="494" spans="1:9" ht="24">
      <c r="A494" s="1" t="s">
        <v>65</v>
      </c>
      <c r="B494" s="2">
        <v>3</v>
      </c>
      <c r="C494" s="45">
        <f>B494/B495</f>
        <v>4.3103448275862068E-3</v>
      </c>
      <c r="D494" s="50">
        <f>C493+C494</f>
        <v>2.7298850574712645E-2</v>
      </c>
      <c r="F494" s="1" t="s">
        <v>65</v>
      </c>
      <c r="G494" s="2">
        <v>2</v>
      </c>
      <c r="H494" s="45">
        <f>G494/G495</f>
        <v>4.2553191489361703E-3</v>
      </c>
      <c r="I494" s="50">
        <f>H493+H494</f>
        <v>3.8297872340425532E-2</v>
      </c>
    </row>
    <row r="495" spans="1:9" s="18" customFormat="1">
      <c r="A495" s="36" t="s">
        <v>1</v>
      </c>
      <c r="B495" s="34">
        <f>SUM(B491:B494)</f>
        <v>696</v>
      </c>
      <c r="C495" s="37"/>
      <c r="F495" s="36" t="s">
        <v>1</v>
      </c>
      <c r="G495" s="34">
        <f>SUM(G491:G494)</f>
        <v>470</v>
      </c>
      <c r="H495" s="34" t="s">
        <v>0</v>
      </c>
    </row>
    <row r="496" spans="1:9" ht="36">
      <c r="A496" s="1" t="s">
        <v>67</v>
      </c>
      <c r="B496" s="2">
        <v>231</v>
      </c>
      <c r="C496" s="12" t="s">
        <v>0</v>
      </c>
      <c r="F496" s="1" t="s">
        <v>67</v>
      </c>
      <c r="G496" s="2">
        <v>148</v>
      </c>
      <c r="H496" s="12" t="s">
        <v>0</v>
      </c>
      <c r="I496" s="11"/>
    </row>
    <row r="497" spans="1:9">
      <c r="A497" s="56" t="s">
        <v>113</v>
      </c>
      <c r="B497" s="56"/>
      <c r="C497" s="56"/>
      <c r="D497" s="56"/>
      <c r="E497" s="56"/>
      <c r="F497" s="56"/>
      <c r="G497" s="56"/>
      <c r="H497" s="56"/>
      <c r="I497" s="56"/>
    </row>
    <row r="498" spans="1:9" ht="15.75">
      <c r="A498" s="57">
        <v>2008</v>
      </c>
      <c r="B498" s="57"/>
      <c r="C498" s="57"/>
      <c r="F498" s="57">
        <v>2002</v>
      </c>
      <c r="G498" s="57"/>
      <c r="H498" s="57"/>
      <c r="I498" s="8"/>
    </row>
    <row r="499" spans="1:9">
      <c r="A499" s="14"/>
      <c r="B499" s="14" t="s">
        <v>129</v>
      </c>
      <c r="C499" s="10" t="s">
        <v>130</v>
      </c>
      <c r="F499" s="14"/>
      <c r="G499" s="14" t="s">
        <v>129</v>
      </c>
      <c r="H499" s="10" t="s">
        <v>130</v>
      </c>
    </row>
    <row r="500" spans="1:9" ht="25.5">
      <c r="A500" s="1" t="s">
        <v>59</v>
      </c>
      <c r="B500" s="2">
        <v>304</v>
      </c>
      <c r="C500" s="45">
        <f>B500/B504</f>
        <v>0.42517482517482519</v>
      </c>
      <c r="D500" s="9" t="s">
        <v>126</v>
      </c>
      <c r="F500" s="1" t="s">
        <v>59</v>
      </c>
      <c r="G500" s="2">
        <v>133</v>
      </c>
      <c r="H500" s="45">
        <f>G500/G504</f>
        <v>0.27422680412371137</v>
      </c>
      <c r="I500" s="9" t="s">
        <v>126</v>
      </c>
    </row>
    <row r="501" spans="1:9">
      <c r="A501" s="1" t="s">
        <v>61</v>
      </c>
      <c r="B501" s="2">
        <v>388</v>
      </c>
      <c r="C501" s="45">
        <f>B501/B504</f>
        <v>0.54265734265734267</v>
      </c>
      <c r="D501" s="49">
        <f>C500+C501</f>
        <v>0.96783216783216786</v>
      </c>
      <c r="F501" s="1" t="s">
        <v>61</v>
      </c>
      <c r="G501" s="2">
        <v>308</v>
      </c>
      <c r="H501" s="45">
        <f>G501/G504</f>
        <v>0.63505154639175254</v>
      </c>
      <c r="I501" s="49">
        <f>H500+H501</f>
        <v>0.90927835051546391</v>
      </c>
    </row>
    <row r="502" spans="1:9" ht="38.25">
      <c r="A502" s="1" t="s">
        <v>63</v>
      </c>
      <c r="B502" s="2">
        <v>19</v>
      </c>
      <c r="C502" s="45">
        <f>B502/B504</f>
        <v>2.6573426573426574E-2</v>
      </c>
      <c r="D502" s="9" t="s">
        <v>127</v>
      </c>
      <c r="F502" s="1" t="s">
        <v>63</v>
      </c>
      <c r="G502" s="2">
        <v>36</v>
      </c>
      <c r="H502" s="45">
        <f>G502/G504</f>
        <v>7.422680412371134E-2</v>
      </c>
      <c r="I502" s="9" t="s">
        <v>127</v>
      </c>
    </row>
    <row r="503" spans="1:9" ht="24">
      <c r="A503" s="1" t="s">
        <v>65</v>
      </c>
      <c r="B503" s="2">
        <v>4</v>
      </c>
      <c r="C503" s="45">
        <f>B503/B504</f>
        <v>5.5944055944055944E-3</v>
      </c>
      <c r="D503" s="50">
        <f>C502+C503</f>
        <v>3.2167832167832172E-2</v>
      </c>
      <c r="F503" s="1" t="s">
        <v>65</v>
      </c>
      <c r="G503" s="2">
        <v>8</v>
      </c>
      <c r="H503" s="45">
        <f>G503/G504</f>
        <v>1.6494845360824743E-2</v>
      </c>
      <c r="I503" s="50">
        <f>H502+H503</f>
        <v>9.0721649484536079E-2</v>
      </c>
    </row>
    <row r="504" spans="1:9" s="18" customFormat="1">
      <c r="A504" s="36" t="s">
        <v>1</v>
      </c>
      <c r="B504" s="34">
        <f>SUM(B500:B503)</f>
        <v>715</v>
      </c>
      <c r="C504" s="37"/>
      <c r="F504" s="36" t="s">
        <v>1</v>
      </c>
      <c r="G504" s="34">
        <f>SUM(G500:G503)</f>
        <v>485</v>
      </c>
      <c r="H504" s="34" t="s">
        <v>0</v>
      </c>
    </row>
    <row r="505" spans="1:9" ht="36">
      <c r="A505" s="1" t="s">
        <v>67</v>
      </c>
      <c r="B505" s="2">
        <v>214</v>
      </c>
      <c r="C505" s="12" t="s">
        <v>0</v>
      </c>
      <c r="F505" s="1" t="s">
        <v>67</v>
      </c>
      <c r="G505" s="2">
        <v>133</v>
      </c>
      <c r="H505" s="12" t="s">
        <v>0</v>
      </c>
    </row>
    <row r="507" spans="1:9">
      <c r="A507" s="56" t="s">
        <v>114</v>
      </c>
      <c r="B507" s="56"/>
      <c r="C507" s="56"/>
      <c r="D507" s="56"/>
      <c r="E507" s="56"/>
      <c r="F507" s="56"/>
      <c r="G507" s="56"/>
      <c r="H507" s="56"/>
      <c r="I507" s="56"/>
    </row>
    <row r="508" spans="1:9" ht="15.75">
      <c r="A508" s="57">
        <v>2008</v>
      </c>
      <c r="B508" s="57"/>
      <c r="C508" s="57"/>
      <c r="F508" s="57">
        <v>2002</v>
      </c>
      <c r="G508" s="57"/>
      <c r="H508" s="57"/>
      <c r="I508" s="8"/>
    </row>
    <row r="509" spans="1:9">
      <c r="A509" s="14"/>
      <c r="B509" s="14" t="s">
        <v>129</v>
      </c>
      <c r="C509" s="10" t="s">
        <v>130</v>
      </c>
      <c r="F509" s="14"/>
      <c r="G509" s="14" t="s">
        <v>129</v>
      </c>
      <c r="H509" s="10" t="s">
        <v>130</v>
      </c>
    </row>
    <row r="510" spans="1:9" ht="25.5">
      <c r="A510" s="1" t="s">
        <v>59</v>
      </c>
      <c r="B510" s="2">
        <v>369</v>
      </c>
      <c r="C510" s="45">
        <f>B510/B514</f>
        <v>0.45331695331695332</v>
      </c>
      <c r="D510" s="9" t="s">
        <v>126</v>
      </c>
      <c r="F510" s="1" t="s">
        <v>59</v>
      </c>
      <c r="G510" s="2">
        <v>160</v>
      </c>
      <c r="H510" s="45">
        <f>G510/G514</f>
        <v>0.28776978417266186</v>
      </c>
      <c r="I510" s="9" t="s">
        <v>126</v>
      </c>
    </row>
    <row r="511" spans="1:9">
      <c r="A511" s="1" t="s">
        <v>61</v>
      </c>
      <c r="B511" s="2">
        <v>425</v>
      </c>
      <c r="C511" s="45">
        <f>B511/B514</f>
        <v>0.52211302211302213</v>
      </c>
      <c r="D511" s="49">
        <f>C510+C511</f>
        <v>0.97542997542997545</v>
      </c>
      <c r="F511" s="1" t="s">
        <v>61</v>
      </c>
      <c r="G511" s="2">
        <v>355</v>
      </c>
      <c r="H511" s="45">
        <f>G511/G514</f>
        <v>0.63848920863309355</v>
      </c>
      <c r="I511" s="49">
        <f>H510+H511</f>
        <v>0.92625899280575541</v>
      </c>
    </row>
    <row r="512" spans="1:9" ht="38.25">
      <c r="A512" s="1" t="s">
        <v>63</v>
      </c>
      <c r="B512" s="2">
        <v>17</v>
      </c>
      <c r="C512" s="45">
        <f>B512/B514</f>
        <v>2.0884520884520884E-2</v>
      </c>
      <c r="D512" s="9" t="s">
        <v>127</v>
      </c>
      <c r="F512" s="1" t="s">
        <v>63</v>
      </c>
      <c r="G512" s="2">
        <v>32</v>
      </c>
      <c r="H512" s="45">
        <f>G512/G514</f>
        <v>5.7553956834532377E-2</v>
      </c>
      <c r="I512" s="9" t="s">
        <v>127</v>
      </c>
    </row>
    <row r="513" spans="1:9" ht="24">
      <c r="A513" s="1" t="s">
        <v>65</v>
      </c>
      <c r="B513" s="2">
        <v>3</v>
      </c>
      <c r="C513" s="45">
        <f>B513/B514</f>
        <v>3.6855036855036856E-3</v>
      </c>
      <c r="D513" s="50">
        <f>C512+C513</f>
        <v>2.4570024570024569E-2</v>
      </c>
      <c r="F513" s="1" t="s">
        <v>65</v>
      </c>
      <c r="G513" s="2">
        <v>9</v>
      </c>
      <c r="H513" s="45">
        <f>G513/G514</f>
        <v>1.618705035971223E-2</v>
      </c>
      <c r="I513" s="50">
        <f>H512+H513</f>
        <v>7.3741007194244604E-2</v>
      </c>
    </row>
    <row r="514" spans="1:9" s="18" customFormat="1">
      <c r="A514" s="36" t="s">
        <v>1</v>
      </c>
      <c r="B514" s="34">
        <f>SUM(B510:B513)</f>
        <v>814</v>
      </c>
      <c r="C514" s="37"/>
      <c r="F514" s="36" t="s">
        <v>1</v>
      </c>
      <c r="G514" s="34">
        <f>SUM(G510:G513)</f>
        <v>556</v>
      </c>
      <c r="H514" s="34" t="s">
        <v>0</v>
      </c>
    </row>
    <row r="515" spans="1:9" ht="36">
      <c r="A515" s="1" t="s">
        <v>67</v>
      </c>
      <c r="B515" s="2">
        <v>115</v>
      </c>
      <c r="C515" s="12" t="s">
        <v>0</v>
      </c>
      <c r="F515" s="1" t="s">
        <v>67</v>
      </c>
      <c r="G515" s="2">
        <v>56</v>
      </c>
      <c r="H515" s="12" t="s">
        <v>0</v>
      </c>
    </row>
    <row r="517" spans="1:9">
      <c r="A517" s="56" t="s">
        <v>115</v>
      </c>
      <c r="B517" s="56"/>
      <c r="C517" s="56"/>
      <c r="D517" s="56"/>
      <c r="E517" s="56"/>
      <c r="F517" s="56"/>
      <c r="G517" s="56"/>
      <c r="H517" s="56"/>
      <c r="I517" s="56"/>
    </row>
    <row r="518" spans="1:9" ht="15.75">
      <c r="A518" s="57">
        <v>2008</v>
      </c>
      <c r="B518" s="57"/>
      <c r="C518" s="57"/>
      <c r="F518" s="57">
        <v>2002</v>
      </c>
      <c r="G518" s="57"/>
      <c r="H518" s="57"/>
      <c r="I518" s="8"/>
    </row>
    <row r="519" spans="1:9">
      <c r="A519" s="14"/>
      <c r="B519" s="14" t="s">
        <v>129</v>
      </c>
      <c r="C519" s="10" t="s">
        <v>130</v>
      </c>
      <c r="F519" s="14"/>
      <c r="G519" s="14">
        <v>169</v>
      </c>
      <c r="H519" s="10" t="s">
        <v>130</v>
      </c>
    </row>
    <row r="520" spans="1:9" ht="25.5">
      <c r="A520" s="1" t="s">
        <v>59</v>
      </c>
      <c r="B520" s="2">
        <v>405</v>
      </c>
      <c r="C520" s="45">
        <f>B520/B524</f>
        <v>0.45200892857142855</v>
      </c>
      <c r="D520" s="9" t="s">
        <v>126</v>
      </c>
      <c r="F520" s="1" t="s">
        <v>59</v>
      </c>
      <c r="G520" s="2">
        <v>169</v>
      </c>
      <c r="H520" s="45">
        <f>G520/G524</f>
        <v>0.28073089700996678</v>
      </c>
      <c r="I520" s="9" t="s">
        <v>126</v>
      </c>
    </row>
    <row r="521" spans="1:9">
      <c r="A521" s="1" t="s">
        <v>61</v>
      </c>
      <c r="B521" s="2">
        <v>463</v>
      </c>
      <c r="C521" s="45">
        <f>B521/B524</f>
        <v>0.5167410714285714</v>
      </c>
      <c r="D521" s="49">
        <f>C520+C521</f>
        <v>0.96875</v>
      </c>
      <c r="F521" s="1" t="s">
        <v>61</v>
      </c>
      <c r="G521" s="2">
        <v>389</v>
      </c>
      <c r="H521" s="45">
        <f>G521/G524</f>
        <v>0.64617940199335544</v>
      </c>
      <c r="I521" s="49">
        <f>H520+H521</f>
        <v>0.92691029900332222</v>
      </c>
    </row>
    <row r="522" spans="1:9" ht="38.25">
      <c r="A522" s="1" t="s">
        <v>63</v>
      </c>
      <c r="B522" s="2">
        <v>21</v>
      </c>
      <c r="C522" s="45">
        <f>B522/B524</f>
        <v>2.34375E-2</v>
      </c>
      <c r="D522" s="9" t="s">
        <v>127</v>
      </c>
      <c r="F522" s="1" t="s">
        <v>63</v>
      </c>
      <c r="G522" s="2">
        <v>39</v>
      </c>
      <c r="H522" s="45">
        <f>G522/G524</f>
        <v>6.4784053156146174E-2</v>
      </c>
      <c r="I522" s="9" t="s">
        <v>127</v>
      </c>
    </row>
    <row r="523" spans="1:9" ht="24">
      <c r="A523" s="1" t="s">
        <v>65</v>
      </c>
      <c r="B523" s="2">
        <v>7</v>
      </c>
      <c r="C523" s="45">
        <f>B523/B524</f>
        <v>7.8125E-3</v>
      </c>
      <c r="D523" s="50">
        <f>C522+C523</f>
        <v>3.125E-2</v>
      </c>
      <c r="F523" s="1" t="s">
        <v>65</v>
      </c>
      <c r="G523" s="2">
        <v>5</v>
      </c>
      <c r="H523" s="45">
        <f>G523/G524</f>
        <v>8.3056478405315621E-3</v>
      </c>
      <c r="I523" s="50">
        <f>H522+H523</f>
        <v>7.3089700996677734E-2</v>
      </c>
    </row>
    <row r="524" spans="1:9" s="18" customFormat="1">
      <c r="A524" s="36" t="s">
        <v>1</v>
      </c>
      <c r="B524" s="34">
        <f>SUM(B520:B523)</f>
        <v>896</v>
      </c>
      <c r="C524" s="37"/>
      <c r="F524" s="36" t="s">
        <v>1</v>
      </c>
      <c r="G524" s="34">
        <f>SUM(G520:G523)</f>
        <v>602</v>
      </c>
      <c r="H524" s="34" t="s">
        <v>0</v>
      </c>
    </row>
    <row r="525" spans="1:9" ht="36">
      <c r="A525" s="1" t="s">
        <v>67</v>
      </c>
      <c r="B525" s="2">
        <v>32</v>
      </c>
      <c r="C525" s="12" t="s">
        <v>0</v>
      </c>
      <c r="F525" s="1" t="s">
        <v>67</v>
      </c>
      <c r="G525" s="2">
        <v>11</v>
      </c>
      <c r="H525" s="12" t="s">
        <v>0</v>
      </c>
    </row>
    <row r="526" spans="1:9">
      <c r="A526" s="58" t="s">
        <v>116</v>
      </c>
      <c r="B526" s="58"/>
      <c r="C526" s="58"/>
      <c r="D526" s="58"/>
      <c r="E526" s="58"/>
      <c r="F526" s="58"/>
      <c r="G526" s="58"/>
      <c r="H526" s="58"/>
      <c r="I526" s="58"/>
    </row>
    <row r="527" spans="1:9" ht="15.75">
      <c r="A527" s="57">
        <v>2008</v>
      </c>
      <c r="B527" s="57"/>
      <c r="C527" s="57"/>
      <c r="F527" s="57">
        <v>2004</v>
      </c>
      <c r="G527" s="57"/>
      <c r="H527" s="57"/>
      <c r="I527" s="8"/>
    </row>
    <row r="528" spans="1:9">
      <c r="A528" s="14"/>
      <c r="B528" s="14" t="s">
        <v>129</v>
      </c>
      <c r="C528" s="10" t="s">
        <v>130</v>
      </c>
      <c r="F528" s="14"/>
      <c r="G528" s="14" t="s">
        <v>129</v>
      </c>
      <c r="H528" s="10" t="s">
        <v>130</v>
      </c>
    </row>
    <row r="529" spans="1:9" ht="25.5">
      <c r="A529" s="1" t="s">
        <v>59</v>
      </c>
      <c r="B529" s="2">
        <v>380</v>
      </c>
      <c r="C529" s="45">
        <f>B529/B533</f>
        <v>0.46855733662145499</v>
      </c>
      <c r="D529" s="9" t="s">
        <v>126</v>
      </c>
      <c r="F529" s="1" t="s">
        <v>59</v>
      </c>
      <c r="G529" s="2">
        <v>154</v>
      </c>
      <c r="H529" s="45">
        <f>G529/G533</f>
        <v>0.29729729729729731</v>
      </c>
      <c r="I529" s="9" t="s">
        <v>126</v>
      </c>
    </row>
    <row r="530" spans="1:9">
      <c r="A530" s="1" t="s">
        <v>61</v>
      </c>
      <c r="B530" s="2">
        <v>416</v>
      </c>
      <c r="C530" s="45">
        <f>B530/B533</f>
        <v>0.51294697903822439</v>
      </c>
      <c r="D530" s="49">
        <f>C529+C530</f>
        <v>0.98150431565967944</v>
      </c>
      <c r="F530" s="1" t="s">
        <v>61</v>
      </c>
      <c r="G530" s="2">
        <v>351</v>
      </c>
      <c r="H530" s="45">
        <f>G530/G533</f>
        <v>0.67760617760617758</v>
      </c>
      <c r="I530" s="49">
        <f>H529+H530</f>
        <v>0.97490347490347484</v>
      </c>
    </row>
    <row r="531" spans="1:9" ht="38.25">
      <c r="A531" s="1" t="s">
        <v>63</v>
      </c>
      <c r="B531" s="2">
        <v>12</v>
      </c>
      <c r="C531" s="45">
        <f>B531/B533</f>
        <v>1.4796547472256474E-2</v>
      </c>
      <c r="D531" s="9" t="s">
        <v>127</v>
      </c>
      <c r="F531" s="1" t="s">
        <v>63</v>
      </c>
      <c r="G531" s="2">
        <v>11</v>
      </c>
      <c r="H531" s="45">
        <f>G531/G533</f>
        <v>2.1235521235521235E-2</v>
      </c>
      <c r="I531" s="9" t="s">
        <v>127</v>
      </c>
    </row>
    <row r="532" spans="1:9" ht="24">
      <c r="A532" s="1" t="s">
        <v>65</v>
      </c>
      <c r="B532" s="2">
        <v>3</v>
      </c>
      <c r="C532" s="45">
        <f>B532/B533</f>
        <v>3.6991368680641184E-3</v>
      </c>
      <c r="D532" s="50">
        <f>C531+C532</f>
        <v>1.8495684340320593E-2</v>
      </c>
      <c r="F532" s="1" t="s">
        <v>65</v>
      </c>
      <c r="G532" s="2">
        <v>2</v>
      </c>
      <c r="H532" s="45">
        <f>G532/G533</f>
        <v>3.8610038610038611E-3</v>
      </c>
      <c r="I532" s="50">
        <f>H531+H532</f>
        <v>2.5096525096525095E-2</v>
      </c>
    </row>
    <row r="533" spans="1:9" s="18" customFormat="1">
      <c r="A533" s="36" t="s">
        <v>1</v>
      </c>
      <c r="B533" s="34">
        <f>SUM(B529:B532)</f>
        <v>811</v>
      </c>
      <c r="C533" s="37"/>
      <c r="F533" s="36" t="s">
        <v>1</v>
      </c>
      <c r="G533" s="34">
        <f>SUM(G529:G532)</f>
        <v>518</v>
      </c>
      <c r="H533" s="34" t="s">
        <v>0</v>
      </c>
    </row>
    <row r="534" spans="1:9" ht="36">
      <c r="A534" s="1" t="s">
        <v>67</v>
      </c>
      <c r="B534" s="2">
        <v>118</v>
      </c>
      <c r="C534" s="12" t="s">
        <v>0</v>
      </c>
      <c r="F534" s="1" t="s">
        <v>67</v>
      </c>
      <c r="G534" s="2">
        <v>95</v>
      </c>
      <c r="H534" s="12" t="s">
        <v>0</v>
      </c>
    </row>
    <row r="535" spans="1:9" ht="30" customHeight="1">
      <c r="A535" s="58" t="s">
        <v>117</v>
      </c>
      <c r="B535" s="58"/>
      <c r="C535" s="58"/>
      <c r="D535" s="58"/>
      <c r="E535" s="58"/>
      <c r="F535" s="58"/>
      <c r="G535" s="58"/>
      <c r="H535" s="58"/>
      <c r="I535" s="58"/>
    </row>
    <row r="536" spans="1:9" ht="15.75">
      <c r="A536" s="57">
        <v>2008</v>
      </c>
      <c r="B536" s="57"/>
      <c r="C536" s="57"/>
      <c r="F536" s="57">
        <v>2002</v>
      </c>
      <c r="G536" s="57"/>
      <c r="H536" s="57"/>
      <c r="I536" s="8"/>
    </row>
    <row r="537" spans="1:9">
      <c r="A537" s="14"/>
      <c r="B537" s="14" t="s">
        <v>129</v>
      </c>
      <c r="C537" s="10" t="s">
        <v>130</v>
      </c>
      <c r="F537" s="14"/>
      <c r="G537" s="14" t="s">
        <v>129</v>
      </c>
      <c r="H537" s="10" t="s">
        <v>130</v>
      </c>
    </row>
    <row r="538" spans="1:9" ht="25.5">
      <c r="A538" s="1" t="s">
        <v>59</v>
      </c>
      <c r="B538" s="2">
        <v>334</v>
      </c>
      <c r="C538" s="45">
        <f>B538/B542</f>
        <v>0.4154228855721393</v>
      </c>
      <c r="D538" s="9" t="s">
        <v>126</v>
      </c>
      <c r="F538" s="1" t="s">
        <v>59</v>
      </c>
      <c r="G538" s="2">
        <v>134</v>
      </c>
      <c r="H538" s="45">
        <f>G538/G542</f>
        <v>0.25818882466281312</v>
      </c>
      <c r="I538" s="9" t="s">
        <v>126</v>
      </c>
    </row>
    <row r="539" spans="1:9">
      <c r="A539" s="1" t="s">
        <v>61</v>
      </c>
      <c r="B539" s="2">
        <v>455</v>
      </c>
      <c r="C539" s="45">
        <f>B539/B542</f>
        <v>0.5659203980099502</v>
      </c>
      <c r="D539" s="49">
        <f>C538+C539</f>
        <v>0.98134328358208944</v>
      </c>
      <c r="F539" s="1" t="s">
        <v>61</v>
      </c>
      <c r="G539" s="2">
        <v>359</v>
      </c>
      <c r="H539" s="45">
        <f>G539/G542</f>
        <v>0.69171483622350671</v>
      </c>
      <c r="I539" s="49">
        <f>H538+H539</f>
        <v>0.94990366088631983</v>
      </c>
    </row>
    <row r="540" spans="1:9" ht="38.25">
      <c r="A540" s="1" t="s">
        <v>63</v>
      </c>
      <c r="B540" s="2">
        <v>12</v>
      </c>
      <c r="C540" s="45">
        <f>B540/B542</f>
        <v>1.4925373134328358E-2</v>
      </c>
      <c r="D540" s="9" t="s">
        <v>127</v>
      </c>
      <c r="F540" s="1" t="s">
        <v>63</v>
      </c>
      <c r="G540" s="2">
        <v>20</v>
      </c>
      <c r="H540" s="45">
        <f>G540/G542</f>
        <v>3.8535645472061654E-2</v>
      </c>
      <c r="I540" s="9" t="s">
        <v>127</v>
      </c>
    </row>
    <row r="541" spans="1:9" ht="24">
      <c r="A541" s="1" t="s">
        <v>65</v>
      </c>
      <c r="B541" s="2">
        <v>3</v>
      </c>
      <c r="C541" s="45">
        <f>B541/B542</f>
        <v>3.7313432835820895E-3</v>
      </c>
      <c r="D541" s="50">
        <f>C540+C541</f>
        <v>1.8656716417910446E-2</v>
      </c>
      <c r="F541" s="1" t="s">
        <v>65</v>
      </c>
      <c r="G541" s="2">
        <v>6</v>
      </c>
      <c r="H541" s="45">
        <f>G541/G542</f>
        <v>1.1560693641618497E-2</v>
      </c>
      <c r="I541" s="50">
        <f>H540+H541</f>
        <v>5.0096339113680152E-2</v>
      </c>
    </row>
    <row r="542" spans="1:9" s="18" customFormat="1">
      <c r="A542" s="36" t="s">
        <v>1</v>
      </c>
      <c r="B542" s="34">
        <f>SUM(B538:B541)</f>
        <v>804</v>
      </c>
      <c r="C542" s="37"/>
      <c r="F542" s="36" t="s">
        <v>1</v>
      </c>
      <c r="G542" s="34">
        <f>SUM(G538:G541)</f>
        <v>519</v>
      </c>
      <c r="H542" s="34" t="s">
        <v>0</v>
      </c>
    </row>
    <row r="543" spans="1:9" ht="36">
      <c r="A543" s="1" t="s">
        <v>67</v>
      </c>
      <c r="B543" s="2">
        <v>122</v>
      </c>
      <c r="C543" s="12" t="s">
        <v>0</v>
      </c>
      <c r="F543" s="1" t="s">
        <v>67</v>
      </c>
      <c r="G543" s="2">
        <v>95</v>
      </c>
      <c r="H543" s="12" t="s">
        <v>0</v>
      </c>
    </row>
    <row r="545" spans="1:9">
      <c r="A545" s="58" t="s">
        <v>118</v>
      </c>
      <c r="B545" s="58"/>
      <c r="C545" s="58"/>
      <c r="D545" s="58"/>
      <c r="E545" s="58"/>
      <c r="F545" s="58"/>
      <c r="G545" s="58"/>
      <c r="H545" s="58"/>
      <c r="I545" s="58"/>
    </row>
    <row r="546" spans="1:9" ht="15.75">
      <c r="A546" s="57">
        <v>2008</v>
      </c>
      <c r="B546" s="57"/>
      <c r="C546" s="57"/>
      <c r="F546" s="57">
        <v>2002</v>
      </c>
      <c r="G546" s="57"/>
      <c r="H546" s="57"/>
      <c r="I546" s="8"/>
    </row>
    <row r="547" spans="1:9">
      <c r="A547" s="14"/>
      <c r="B547" s="14" t="s">
        <v>129</v>
      </c>
      <c r="C547" s="10" t="s">
        <v>130</v>
      </c>
      <c r="F547" s="14"/>
      <c r="G547" s="14" t="s">
        <v>129</v>
      </c>
      <c r="H547" s="10" t="s">
        <v>130</v>
      </c>
    </row>
    <row r="548" spans="1:9" ht="25.5">
      <c r="A548" s="1" t="s">
        <v>59</v>
      </c>
      <c r="B548" s="2">
        <v>200</v>
      </c>
      <c r="C548" s="45">
        <f>B548/B552</f>
        <v>0.23696682464454977</v>
      </c>
      <c r="D548" s="9" t="s">
        <v>126</v>
      </c>
      <c r="F548" s="1" t="s">
        <v>59</v>
      </c>
      <c r="G548" s="2">
        <v>92</v>
      </c>
      <c r="H548" s="45">
        <f>G548/G552</f>
        <v>0.16083916083916083</v>
      </c>
      <c r="I548" s="9" t="s">
        <v>126</v>
      </c>
    </row>
    <row r="549" spans="1:9">
      <c r="A549" s="1" t="s">
        <v>61</v>
      </c>
      <c r="B549" s="2">
        <v>398</v>
      </c>
      <c r="C549" s="45">
        <f>B549/B552</f>
        <v>0.47156398104265401</v>
      </c>
      <c r="D549" s="49">
        <f>C548+C549</f>
        <v>0.70853080568720372</v>
      </c>
      <c r="F549" s="1" t="s">
        <v>61</v>
      </c>
      <c r="G549" s="2">
        <v>317</v>
      </c>
      <c r="H549" s="45">
        <f>G549/G552</f>
        <v>0.55419580419580416</v>
      </c>
      <c r="I549" s="49">
        <f>H548+H549</f>
        <v>0.715034965034965</v>
      </c>
    </row>
    <row r="550" spans="1:9" ht="38.25">
      <c r="A550" s="1" t="s">
        <v>63</v>
      </c>
      <c r="B550" s="2">
        <v>128</v>
      </c>
      <c r="C550" s="45">
        <f>B550/B552</f>
        <v>0.15165876777251186</v>
      </c>
      <c r="D550" s="9" t="s">
        <v>127</v>
      </c>
      <c r="F550" s="1" t="s">
        <v>63</v>
      </c>
      <c r="G550" s="2">
        <v>112</v>
      </c>
      <c r="H550" s="45">
        <f>G550/G552</f>
        <v>0.19580419580419581</v>
      </c>
      <c r="I550" s="9" t="s">
        <v>127</v>
      </c>
    </row>
    <row r="551" spans="1:9" ht="24">
      <c r="A551" s="1" t="s">
        <v>65</v>
      </c>
      <c r="B551" s="2">
        <v>118</v>
      </c>
      <c r="C551" s="45">
        <f>B551/B552</f>
        <v>0.13981042654028436</v>
      </c>
      <c r="D551" s="50">
        <f>C550+C551</f>
        <v>0.29146919431279622</v>
      </c>
      <c r="F551" s="1" t="s">
        <v>65</v>
      </c>
      <c r="G551" s="2">
        <v>51</v>
      </c>
      <c r="H551" s="45">
        <f>G551/G552</f>
        <v>8.9160839160839167E-2</v>
      </c>
      <c r="I551" s="50">
        <f>H550+H551</f>
        <v>0.284965034965035</v>
      </c>
    </row>
    <row r="552" spans="1:9" s="18" customFormat="1">
      <c r="A552" s="36" t="s">
        <v>1</v>
      </c>
      <c r="B552" s="34">
        <f>SUM(B548:B551)</f>
        <v>844</v>
      </c>
      <c r="C552" s="37"/>
      <c r="F552" s="36" t="s">
        <v>1</v>
      </c>
      <c r="G552" s="34">
        <f>SUM(G548:G551)</f>
        <v>572</v>
      </c>
      <c r="H552" s="34" t="s">
        <v>0</v>
      </c>
    </row>
    <row r="553" spans="1:9" ht="36">
      <c r="A553" s="1" t="s">
        <v>67</v>
      </c>
      <c r="B553" s="2">
        <v>85</v>
      </c>
      <c r="C553" s="12" t="s">
        <v>0</v>
      </c>
      <c r="F553" s="1" t="s">
        <v>67</v>
      </c>
      <c r="G553" s="2">
        <v>41</v>
      </c>
      <c r="H553" s="12" t="s">
        <v>0</v>
      </c>
    </row>
    <row r="554" spans="1:9">
      <c r="A554" s="56" t="s">
        <v>119</v>
      </c>
      <c r="B554" s="56"/>
      <c r="C554" s="56"/>
      <c r="D554" s="56"/>
      <c r="E554" s="56"/>
      <c r="F554" s="56"/>
      <c r="G554" s="56"/>
      <c r="H554" s="56"/>
      <c r="I554" s="56"/>
    </row>
    <row r="555" spans="1:9" ht="15.75">
      <c r="A555" s="57">
        <v>2008</v>
      </c>
      <c r="B555" s="57"/>
      <c r="C555" s="57"/>
      <c r="F555" s="57">
        <v>2002</v>
      </c>
      <c r="G555" s="57"/>
      <c r="H555" s="57"/>
      <c r="I555" s="8"/>
    </row>
    <row r="556" spans="1:9">
      <c r="A556" s="14"/>
      <c r="B556" s="14" t="s">
        <v>129</v>
      </c>
      <c r="C556" s="10" t="s">
        <v>130</v>
      </c>
      <c r="F556" s="14"/>
      <c r="G556" s="14" t="s">
        <v>129</v>
      </c>
      <c r="H556" s="10" t="s">
        <v>130</v>
      </c>
    </row>
    <row r="557" spans="1:9" ht="25.5">
      <c r="A557" s="1" t="s">
        <v>59</v>
      </c>
      <c r="B557" s="2">
        <v>325</v>
      </c>
      <c r="C557" s="45">
        <f>B557/B561</f>
        <v>0.42372881355932202</v>
      </c>
      <c r="D557" s="9" t="s">
        <v>126</v>
      </c>
      <c r="F557" s="1" t="s">
        <v>59</v>
      </c>
      <c r="G557" s="2">
        <v>146</v>
      </c>
      <c r="H557" s="45">
        <f>G557/G561</f>
        <v>0.29435483870967744</v>
      </c>
      <c r="I557" s="9" t="s">
        <v>126</v>
      </c>
    </row>
    <row r="558" spans="1:9">
      <c r="A558" s="1" t="s">
        <v>61</v>
      </c>
      <c r="B558" s="2">
        <v>423</v>
      </c>
      <c r="C558" s="45">
        <f>B558/B561</f>
        <v>0.55149934810951762</v>
      </c>
      <c r="D558" s="49">
        <f>C557+C558</f>
        <v>0.97522816166883963</v>
      </c>
      <c r="F558" s="1" t="s">
        <v>61</v>
      </c>
      <c r="G558" s="2">
        <v>320</v>
      </c>
      <c r="H558" s="45">
        <f>G558/G561</f>
        <v>0.64516129032258063</v>
      </c>
      <c r="I558" s="49">
        <f>H557+H558</f>
        <v>0.93951612903225801</v>
      </c>
    </row>
    <row r="559" spans="1:9" ht="38.25">
      <c r="A559" s="1" t="s">
        <v>63</v>
      </c>
      <c r="B559" s="2">
        <v>13</v>
      </c>
      <c r="C559" s="45">
        <f>B559/B561</f>
        <v>1.6949152542372881E-2</v>
      </c>
      <c r="D559" s="9" t="s">
        <v>127</v>
      </c>
      <c r="F559" s="1" t="s">
        <v>63</v>
      </c>
      <c r="G559" s="2">
        <v>20</v>
      </c>
      <c r="H559" s="45">
        <f>G559/G561</f>
        <v>4.0322580645161289E-2</v>
      </c>
      <c r="I559" s="9" t="s">
        <v>127</v>
      </c>
    </row>
    <row r="560" spans="1:9" ht="24">
      <c r="A560" s="1" t="s">
        <v>65</v>
      </c>
      <c r="B560" s="2">
        <v>6</v>
      </c>
      <c r="C560" s="45">
        <f>B560/B561</f>
        <v>7.8226857887874843E-3</v>
      </c>
      <c r="D560" s="50">
        <f>C559+C560</f>
        <v>2.4771838331160367E-2</v>
      </c>
      <c r="F560" s="1" t="s">
        <v>65</v>
      </c>
      <c r="G560" s="2">
        <v>10</v>
      </c>
      <c r="H560" s="45">
        <f>G560/G561</f>
        <v>2.0161290322580645E-2</v>
      </c>
      <c r="I560" s="50">
        <f>H559+H560</f>
        <v>6.0483870967741937E-2</v>
      </c>
    </row>
    <row r="561" spans="1:9" s="18" customFormat="1">
      <c r="A561" s="36" t="s">
        <v>1</v>
      </c>
      <c r="B561" s="34">
        <f>SUM(B557:B560)</f>
        <v>767</v>
      </c>
      <c r="C561" s="37"/>
      <c r="F561" s="36" t="s">
        <v>1</v>
      </c>
      <c r="G561" s="34">
        <f>SUM(G557:G560)</f>
        <v>496</v>
      </c>
      <c r="H561" s="34" t="s">
        <v>0</v>
      </c>
    </row>
    <row r="562" spans="1:9" ht="36">
      <c r="A562" s="1" t="s">
        <v>67</v>
      </c>
      <c r="B562" s="2">
        <v>160</v>
      </c>
      <c r="C562" s="12" t="s">
        <v>0</v>
      </c>
      <c r="F562" s="1" t="s">
        <v>67</v>
      </c>
      <c r="G562" s="2">
        <v>116</v>
      </c>
      <c r="H562" s="12" t="s">
        <v>0</v>
      </c>
    </row>
    <row r="563" spans="1:9">
      <c r="A563" s="56" t="s">
        <v>120</v>
      </c>
      <c r="B563" s="56"/>
      <c r="C563" s="56"/>
      <c r="D563" s="56"/>
      <c r="E563" s="56"/>
      <c r="F563" s="56"/>
      <c r="G563" s="56"/>
      <c r="H563" s="56"/>
      <c r="I563" s="56"/>
    </row>
    <row r="564" spans="1:9" ht="15.75">
      <c r="A564" s="57">
        <v>2008</v>
      </c>
      <c r="B564" s="57"/>
      <c r="C564" s="57"/>
      <c r="F564" s="57">
        <v>2002</v>
      </c>
      <c r="G564" s="57"/>
      <c r="H564" s="57"/>
      <c r="I564" s="8"/>
    </row>
    <row r="565" spans="1:9">
      <c r="A565" s="14"/>
      <c r="B565" s="14" t="s">
        <v>129</v>
      </c>
      <c r="C565" s="10" t="s">
        <v>130</v>
      </c>
      <c r="F565" s="14"/>
      <c r="G565" s="14" t="s">
        <v>129</v>
      </c>
      <c r="H565" s="10" t="s">
        <v>130</v>
      </c>
    </row>
    <row r="566" spans="1:9" ht="25.5">
      <c r="A566" s="1" t="s">
        <v>59</v>
      </c>
      <c r="B566" s="2">
        <v>243</v>
      </c>
      <c r="C566" s="45">
        <f>B566/B570</f>
        <v>0.37099236641221373</v>
      </c>
      <c r="D566" s="9" t="s">
        <v>126</v>
      </c>
      <c r="F566" s="1" t="s">
        <v>59</v>
      </c>
      <c r="G566" s="2">
        <v>111</v>
      </c>
      <c r="H566" s="45">
        <f>G566/G570</f>
        <v>0.24503311258278146</v>
      </c>
      <c r="I566" s="9" t="s">
        <v>126</v>
      </c>
    </row>
    <row r="567" spans="1:9">
      <c r="A567" s="1" t="s">
        <v>61</v>
      </c>
      <c r="B567" s="2">
        <v>402</v>
      </c>
      <c r="C567" s="45">
        <f>B567/B570</f>
        <v>0.61374045801526722</v>
      </c>
      <c r="D567" s="49">
        <f>C566+C567</f>
        <v>0.98473282442748089</v>
      </c>
      <c r="F567" s="1" t="s">
        <v>61</v>
      </c>
      <c r="G567" s="2">
        <v>324</v>
      </c>
      <c r="H567" s="45">
        <f>G567/G570</f>
        <v>0.71523178807947019</v>
      </c>
      <c r="I567" s="49">
        <f>H566+H567</f>
        <v>0.96026490066225167</v>
      </c>
    </row>
    <row r="568" spans="1:9" ht="38.25">
      <c r="A568" s="1" t="s">
        <v>63</v>
      </c>
      <c r="B568" s="2">
        <v>9</v>
      </c>
      <c r="C568" s="45">
        <f>B568/B570</f>
        <v>1.3740458015267175E-2</v>
      </c>
      <c r="D568" s="9" t="s">
        <v>127</v>
      </c>
      <c r="F568" s="1" t="s">
        <v>63</v>
      </c>
      <c r="G568" s="2">
        <v>8</v>
      </c>
      <c r="H568" s="45">
        <f>G568/G570</f>
        <v>1.7660044150110375E-2</v>
      </c>
      <c r="I568" s="9" t="s">
        <v>127</v>
      </c>
    </row>
    <row r="569" spans="1:9" ht="24">
      <c r="A569" s="1" t="s">
        <v>65</v>
      </c>
      <c r="B569" s="2">
        <v>1</v>
      </c>
      <c r="C569" s="45">
        <f>B569/B570</f>
        <v>1.5267175572519084E-3</v>
      </c>
      <c r="D569" s="50">
        <f>C568+C569</f>
        <v>1.5267175572519083E-2</v>
      </c>
      <c r="F569" s="1" t="s">
        <v>65</v>
      </c>
      <c r="G569" s="2">
        <v>10</v>
      </c>
      <c r="H569" s="45">
        <f>G569/G570</f>
        <v>2.2075055187637971E-2</v>
      </c>
      <c r="I569" s="50">
        <f>H568+H569</f>
        <v>3.9735099337748346E-2</v>
      </c>
    </row>
    <row r="570" spans="1:9" s="18" customFormat="1">
      <c r="A570" s="36" t="s">
        <v>1</v>
      </c>
      <c r="B570" s="34">
        <f>SUM(B566:B569)</f>
        <v>655</v>
      </c>
      <c r="C570" s="37"/>
      <c r="F570" s="36" t="s">
        <v>1</v>
      </c>
      <c r="G570" s="34">
        <f>SUM(G566:G569)</f>
        <v>453</v>
      </c>
      <c r="H570" s="34" t="s">
        <v>0</v>
      </c>
    </row>
    <row r="571" spans="1:9" ht="36">
      <c r="A571" s="1" t="s">
        <v>67</v>
      </c>
      <c r="B571" s="2">
        <v>274</v>
      </c>
      <c r="C571" s="12" t="s">
        <v>0</v>
      </c>
      <c r="F571" s="1" t="s">
        <v>67</v>
      </c>
      <c r="G571" s="2">
        <v>159</v>
      </c>
      <c r="H571" s="12" t="s">
        <v>0</v>
      </c>
    </row>
    <row r="573" spans="1:9">
      <c r="A573" s="58" t="s">
        <v>121</v>
      </c>
      <c r="B573" s="58"/>
      <c r="C573" s="58"/>
      <c r="D573" s="58"/>
      <c r="E573" s="58"/>
      <c r="F573" s="58"/>
      <c r="G573" s="58"/>
      <c r="H573" s="58"/>
      <c r="I573" s="58"/>
    </row>
    <row r="574" spans="1:9" ht="15.75">
      <c r="A574" s="57">
        <v>2008</v>
      </c>
      <c r="B574" s="57"/>
      <c r="C574" s="57"/>
      <c r="F574" s="57">
        <v>2002</v>
      </c>
      <c r="G574" s="57"/>
      <c r="H574" s="57"/>
      <c r="I574" s="8"/>
    </row>
    <row r="575" spans="1:9">
      <c r="A575" s="14"/>
      <c r="B575" s="14" t="s">
        <v>129</v>
      </c>
      <c r="C575" s="10" t="s">
        <v>130</v>
      </c>
      <c r="F575" s="14"/>
      <c r="G575" s="14" t="s">
        <v>129</v>
      </c>
      <c r="H575" s="10" t="s">
        <v>130</v>
      </c>
    </row>
    <row r="576" spans="1:9" ht="25.5">
      <c r="A576" s="1" t="s">
        <v>59</v>
      </c>
      <c r="B576" s="2">
        <v>289</v>
      </c>
      <c r="C576" s="45">
        <f>B576/B580</f>
        <v>0.38278145695364241</v>
      </c>
      <c r="D576" s="9" t="s">
        <v>126</v>
      </c>
      <c r="F576" s="1" t="s">
        <v>59</v>
      </c>
      <c r="G576" s="2">
        <v>117</v>
      </c>
      <c r="H576" s="45">
        <f>G576/G580</f>
        <v>0.24324324324324326</v>
      </c>
      <c r="I576" s="9" t="s">
        <v>126</v>
      </c>
    </row>
    <row r="577" spans="1:9">
      <c r="A577" s="1" t="s">
        <v>61</v>
      </c>
      <c r="B577" s="2">
        <v>440</v>
      </c>
      <c r="C577" s="45">
        <f>B577/B580</f>
        <v>0.58278145695364236</v>
      </c>
      <c r="D577" s="49">
        <f>C576+C577</f>
        <v>0.96556291390728477</v>
      </c>
      <c r="F577" s="1" t="s">
        <v>61</v>
      </c>
      <c r="G577" s="2">
        <v>323</v>
      </c>
      <c r="H577" s="45">
        <f>G577/G580</f>
        <v>0.6715176715176715</v>
      </c>
      <c r="I577" s="49">
        <f>H576+H577</f>
        <v>0.91476091476091481</v>
      </c>
    </row>
    <row r="578" spans="1:9" ht="38.25">
      <c r="A578" s="1" t="s">
        <v>63</v>
      </c>
      <c r="B578" s="2">
        <v>22</v>
      </c>
      <c r="C578" s="45">
        <f>B578/B580</f>
        <v>2.9139072847682121E-2</v>
      </c>
      <c r="D578" s="9" t="s">
        <v>127</v>
      </c>
      <c r="F578" s="1" t="s">
        <v>63</v>
      </c>
      <c r="G578" s="2">
        <v>30</v>
      </c>
      <c r="H578" s="45">
        <f>G578/G580</f>
        <v>6.2370062370062374E-2</v>
      </c>
      <c r="I578" s="9" t="s">
        <v>127</v>
      </c>
    </row>
    <row r="579" spans="1:9" ht="24">
      <c r="A579" s="1" t="s">
        <v>65</v>
      </c>
      <c r="B579" s="2">
        <v>4</v>
      </c>
      <c r="C579" s="45">
        <f>B579/B580</f>
        <v>5.2980132450331126E-3</v>
      </c>
      <c r="D579" s="50">
        <f>C578+C579</f>
        <v>3.443708609271523E-2</v>
      </c>
      <c r="F579" s="1" t="s">
        <v>65</v>
      </c>
      <c r="G579" s="2">
        <v>11</v>
      </c>
      <c r="H579" s="45">
        <f>G579/G580</f>
        <v>2.286902286902287E-2</v>
      </c>
      <c r="I579" s="50">
        <f>H578+H579</f>
        <v>8.5239085239085244E-2</v>
      </c>
    </row>
    <row r="580" spans="1:9" s="18" customFormat="1">
      <c r="A580" s="36" t="s">
        <v>1</v>
      </c>
      <c r="B580" s="34">
        <f>SUM(B576:B579)</f>
        <v>755</v>
      </c>
      <c r="C580" s="37"/>
      <c r="F580" s="36" t="s">
        <v>1</v>
      </c>
      <c r="G580" s="34">
        <f>SUM(G576:G579)</f>
        <v>481</v>
      </c>
      <c r="H580" s="34" t="s">
        <v>0</v>
      </c>
    </row>
    <row r="581" spans="1:9" ht="36">
      <c r="A581" s="1" t="s">
        <v>67</v>
      </c>
      <c r="B581" s="2">
        <v>169</v>
      </c>
      <c r="C581" s="12" t="s">
        <v>0</v>
      </c>
      <c r="F581" s="1" t="s">
        <v>67</v>
      </c>
      <c r="G581" s="2">
        <v>132</v>
      </c>
      <c r="H581" s="12" t="s">
        <v>0</v>
      </c>
    </row>
    <row r="582" spans="1:9">
      <c r="A582" s="56" t="s">
        <v>122</v>
      </c>
      <c r="B582" s="56"/>
      <c r="C582" s="56"/>
      <c r="D582" s="56"/>
      <c r="E582" s="56"/>
      <c r="F582" s="56"/>
      <c r="G582" s="56"/>
      <c r="H582" s="56"/>
      <c r="I582" s="56"/>
    </row>
    <row r="583" spans="1:9" ht="15.75">
      <c r="A583" s="57">
        <v>2008</v>
      </c>
      <c r="B583" s="57"/>
      <c r="C583" s="57"/>
      <c r="F583" s="57">
        <v>2002</v>
      </c>
      <c r="G583" s="57"/>
      <c r="H583" s="57"/>
      <c r="I583" s="8"/>
    </row>
    <row r="584" spans="1:9">
      <c r="A584" s="14"/>
      <c r="B584" s="14" t="s">
        <v>129</v>
      </c>
      <c r="C584" s="10" t="s">
        <v>130</v>
      </c>
      <c r="F584" s="14"/>
      <c r="G584" s="14" t="s">
        <v>129</v>
      </c>
      <c r="H584" s="10" t="s">
        <v>130</v>
      </c>
    </row>
    <row r="585" spans="1:9" ht="25.5">
      <c r="A585" s="1" t="s">
        <v>59</v>
      </c>
      <c r="B585" s="2">
        <v>230</v>
      </c>
      <c r="C585" s="45">
        <f>B585/B589</f>
        <v>0.2882205513784461</v>
      </c>
      <c r="D585" s="9" t="s">
        <v>126</v>
      </c>
      <c r="F585" s="1" t="s">
        <v>59</v>
      </c>
      <c r="G585" s="2">
        <v>86</v>
      </c>
      <c r="H585" s="45">
        <f>G585/G589</f>
        <v>0.16570327552986513</v>
      </c>
      <c r="I585" s="9" t="s">
        <v>126</v>
      </c>
    </row>
    <row r="586" spans="1:9">
      <c r="A586" s="1" t="s">
        <v>61</v>
      </c>
      <c r="B586" s="2">
        <v>424</v>
      </c>
      <c r="C586" s="45">
        <f>B586/B589</f>
        <v>0.53132832080200498</v>
      </c>
      <c r="D586" s="49">
        <f>C585+C586</f>
        <v>0.81954887218045114</v>
      </c>
      <c r="F586" s="1" t="s">
        <v>61</v>
      </c>
      <c r="G586" s="2">
        <v>331</v>
      </c>
      <c r="H586" s="45">
        <f>G586/G589</f>
        <v>0.63776493256262046</v>
      </c>
      <c r="I586" s="49">
        <f>H585+H586</f>
        <v>0.80346820809248554</v>
      </c>
    </row>
    <row r="587" spans="1:9" ht="38.25">
      <c r="A587" s="1" t="s">
        <v>63</v>
      </c>
      <c r="B587" s="2">
        <v>117</v>
      </c>
      <c r="C587" s="45">
        <f>B587/B589</f>
        <v>0.14661654135338345</v>
      </c>
      <c r="D587" s="9" t="s">
        <v>127</v>
      </c>
      <c r="F587" s="1" t="s">
        <v>63</v>
      </c>
      <c r="G587" s="2">
        <v>80</v>
      </c>
      <c r="H587" s="45">
        <f>G587/G589</f>
        <v>0.15414258188824662</v>
      </c>
      <c r="I587" s="9" t="s">
        <v>127</v>
      </c>
    </row>
    <row r="588" spans="1:9" ht="24">
      <c r="A588" s="1" t="s">
        <v>65</v>
      </c>
      <c r="B588" s="2">
        <v>27</v>
      </c>
      <c r="C588" s="45">
        <f>B588/B589</f>
        <v>3.3834586466165412E-2</v>
      </c>
      <c r="D588" s="50">
        <f>C587+C588</f>
        <v>0.18045112781954886</v>
      </c>
      <c r="F588" s="1" t="s">
        <v>65</v>
      </c>
      <c r="G588" s="2">
        <v>22</v>
      </c>
      <c r="H588" s="45">
        <f>G588/G589</f>
        <v>4.238921001926782E-2</v>
      </c>
      <c r="I588" s="50">
        <f>H587+H588</f>
        <v>0.19653179190751444</v>
      </c>
    </row>
    <row r="589" spans="1:9" s="18" customFormat="1">
      <c r="A589" s="36" t="s">
        <v>1</v>
      </c>
      <c r="B589" s="34">
        <f>SUM(B585:B588)</f>
        <v>798</v>
      </c>
      <c r="C589" s="37"/>
      <c r="F589" s="36" t="s">
        <v>1</v>
      </c>
      <c r="G589" s="34">
        <f>SUM(G585:G588)</f>
        <v>519</v>
      </c>
      <c r="H589" s="34" t="s">
        <v>0</v>
      </c>
    </row>
    <row r="590" spans="1:9" ht="36">
      <c r="A590" s="1" t="s">
        <v>67</v>
      </c>
      <c r="B590" s="2">
        <v>129</v>
      </c>
      <c r="C590" s="12" t="s">
        <v>0</v>
      </c>
      <c r="F590" s="1" t="s">
        <v>67</v>
      </c>
      <c r="G590" s="2">
        <v>94</v>
      </c>
      <c r="H590" s="12" t="s">
        <v>0</v>
      </c>
    </row>
    <row r="591" spans="1:9">
      <c r="A591" s="58" t="s">
        <v>123</v>
      </c>
      <c r="B591" s="58"/>
      <c r="C591" s="58"/>
      <c r="D591" s="58"/>
      <c r="E591" s="58"/>
      <c r="F591" s="58"/>
      <c r="G591" s="58"/>
      <c r="H591" s="58"/>
      <c r="I591" s="58"/>
    </row>
    <row r="592" spans="1:9" ht="15.75">
      <c r="A592" s="57">
        <v>2008</v>
      </c>
      <c r="B592" s="57"/>
      <c r="C592" s="57"/>
      <c r="F592" s="57">
        <v>2002</v>
      </c>
      <c r="G592" s="57"/>
      <c r="H592" s="57"/>
      <c r="I592" s="8"/>
    </row>
    <row r="593" spans="1:9">
      <c r="A593" s="14"/>
      <c r="B593" s="14" t="s">
        <v>129</v>
      </c>
      <c r="C593" s="10" t="s">
        <v>130</v>
      </c>
      <c r="F593" s="14"/>
      <c r="G593" s="14" t="s">
        <v>129</v>
      </c>
      <c r="H593" s="10" t="s">
        <v>130</v>
      </c>
    </row>
    <row r="594" spans="1:9" ht="25.5">
      <c r="A594" s="1" t="s">
        <v>59</v>
      </c>
      <c r="B594" s="2">
        <v>146</v>
      </c>
      <c r="C594" s="45">
        <f>B594/B598</f>
        <v>0.3139784946236559</v>
      </c>
      <c r="D594" s="9" t="s">
        <v>126</v>
      </c>
      <c r="F594" s="1" t="s">
        <v>59</v>
      </c>
      <c r="G594" s="2">
        <v>36</v>
      </c>
      <c r="H594" s="45">
        <f>G594/G598</f>
        <v>0.13533834586466165</v>
      </c>
      <c r="I594" s="9" t="s">
        <v>126</v>
      </c>
    </row>
    <row r="595" spans="1:9">
      <c r="A595" s="1" t="s">
        <v>61</v>
      </c>
      <c r="B595" s="2">
        <v>250</v>
      </c>
      <c r="C595" s="45">
        <f>B595/B598</f>
        <v>0.5376344086021505</v>
      </c>
      <c r="D595" s="49">
        <f>C594+C595</f>
        <v>0.85161290322580641</v>
      </c>
      <c r="F595" s="1" t="s">
        <v>61</v>
      </c>
      <c r="G595" s="2">
        <v>161</v>
      </c>
      <c r="H595" s="45">
        <f>G595/G598</f>
        <v>0.60526315789473684</v>
      </c>
      <c r="I595" s="49">
        <f>H594+H595</f>
        <v>0.74060150375939848</v>
      </c>
    </row>
    <row r="596" spans="1:9" ht="38.25">
      <c r="A596" s="1" t="s">
        <v>63</v>
      </c>
      <c r="B596" s="2">
        <v>52</v>
      </c>
      <c r="C596" s="45">
        <f>B596/B598</f>
        <v>0.11182795698924732</v>
      </c>
      <c r="D596" s="9" t="s">
        <v>127</v>
      </c>
      <c r="F596" s="1" t="s">
        <v>63</v>
      </c>
      <c r="G596" s="2">
        <v>42</v>
      </c>
      <c r="H596" s="45">
        <f>G596/G598</f>
        <v>0.15789473684210525</v>
      </c>
      <c r="I596" s="9" t="s">
        <v>127</v>
      </c>
    </row>
    <row r="597" spans="1:9" ht="24">
      <c r="A597" s="1" t="s">
        <v>65</v>
      </c>
      <c r="B597" s="2">
        <v>17</v>
      </c>
      <c r="C597" s="45">
        <f>B597/B598</f>
        <v>3.6559139784946237E-2</v>
      </c>
      <c r="D597" s="50">
        <f>C596+C597</f>
        <v>0.14838709677419354</v>
      </c>
      <c r="F597" s="1" t="s">
        <v>65</v>
      </c>
      <c r="G597" s="2">
        <v>27</v>
      </c>
      <c r="H597" s="45">
        <f>G597/G598</f>
        <v>0.10150375939849623</v>
      </c>
      <c r="I597" s="50">
        <f>H596+H597</f>
        <v>0.25939849624060152</v>
      </c>
    </row>
    <row r="598" spans="1:9" s="18" customFormat="1">
      <c r="A598" s="36" t="s">
        <v>1</v>
      </c>
      <c r="B598" s="34">
        <f>SUM(B594:B597)</f>
        <v>465</v>
      </c>
      <c r="C598" s="37"/>
      <c r="F598" s="36" t="s">
        <v>1</v>
      </c>
      <c r="G598" s="34">
        <f>SUM(G594:G597)</f>
        <v>266</v>
      </c>
      <c r="H598" s="34" t="s">
        <v>0</v>
      </c>
    </row>
    <row r="599" spans="1:9" ht="36">
      <c r="A599" s="1" t="s">
        <v>67</v>
      </c>
      <c r="B599" s="2">
        <v>464</v>
      </c>
      <c r="C599" s="12" t="s">
        <v>0</v>
      </c>
      <c r="F599" s="1" t="s">
        <v>67</v>
      </c>
      <c r="G599" s="2">
        <v>345</v>
      </c>
      <c r="H599" s="12" t="s">
        <v>0</v>
      </c>
    </row>
    <row r="601" spans="1:9">
      <c r="A601" s="58" t="s">
        <v>124</v>
      </c>
      <c r="B601" s="58"/>
      <c r="C601" s="58"/>
      <c r="D601" s="58"/>
      <c r="E601" s="58"/>
      <c r="F601" s="58"/>
      <c r="G601" s="58"/>
      <c r="H601" s="58"/>
      <c r="I601" s="58"/>
    </row>
    <row r="602" spans="1:9" ht="15.75">
      <c r="A602" s="57">
        <v>2008</v>
      </c>
      <c r="B602" s="57"/>
      <c r="C602" s="57"/>
      <c r="F602" s="57">
        <v>2002</v>
      </c>
      <c r="G602" s="57"/>
      <c r="H602" s="57"/>
      <c r="I602" s="8"/>
    </row>
    <row r="603" spans="1:9">
      <c r="A603" s="14"/>
      <c r="B603" s="14" t="s">
        <v>129</v>
      </c>
      <c r="C603" s="10" t="s">
        <v>130</v>
      </c>
      <c r="F603" s="14"/>
      <c r="G603" s="14" t="s">
        <v>129</v>
      </c>
      <c r="H603" s="10" t="s">
        <v>130</v>
      </c>
    </row>
    <row r="604" spans="1:9" ht="25.5">
      <c r="A604" s="1" t="s">
        <v>59</v>
      </c>
      <c r="B604" s="2">
        <v>242</v>
      </c>
      <c r="C604" s="45">
        <f>B604/B608</f>
        <v>0.30517023959646911</v>
      </c>
      <c r="D604" s="9" t="s">
        <v>126</v>
      </c>
      <c r="F604" s="1" t="s">
        <v>59</v>
      </c>
      <c r="G604" s="2">
        <v>77</v>
      </c>
      <c r="H604" s="45">
        <f>G604/G608</f>
        <v>0.14951456310679612</v>
      </c>
      <c r="I604" s="9" t="s">
        <v>126</v>
      </c>
    </row>
    <row r="605" spans="1:9">
      <c r="A605" s="1" t="s">
        <v>61</v>
      </c>
      <c r="B605" s="2">
        <v>475</v>
      </c>
      <c r="C605" s="45">
        <f>B605/B608</f>
        <v>0.59899117276166458</v>
      </c>
      <c r="D605" s="49">
        <f>C604+C605</f>
        <v>0.90416141235813363</v>
      </c>
      <c r="F605" s="1" t="s">
        <v>61</v>
      </c>
      <c r="G605" s="2">
        <v>380</v>
      </c>
      <c r="H605" s="45">
        <f>G605/G608</f>
        <v>0.73786407766990292</v>
      </c>
      <c r="I605" s="49">
        <f>H604+H605</f>
        <v>0.88737864077669903</v>
      </c>
    </row>
    <row r="606" spans="1:9" ht="38.25">
      <c r="A606" s="1" t="s">
        <v>63</v>
      </c>
      <c r="B606" s="2">
        <v>60</v>
      </c>
      <c r="C606" s="45">
        <f>B606/B608</f>
        <v>7.5662042875157626E-2</v>
      </c>
      <c r="D606" s="9" t="s">
        <v>127</v>
      </c>
      <c r="F606" s="1" t="s">
        <v>63</v>
      </c>
      <c r="G606" s="2">
        <v>43</v>
      </c>
      <c r="H606" s="45">
        <f>G606/G608</f>
        <v>8.3495145631067955E-2</v>
      </c>
      <c r="I606" s="9" t="s">
        <v>127</v>
      </c>
    </row>
    <row r="607" spans="1:9" ht="24">
      <c r="A607" s="1" t="s">
        <v>65</v>
      </c>
      <c r="B607" s="2">
        <v>16</v>
      </c>
      <c r="C607" s="45">
        <f>B607/B608</f>
        <v>2.0176544766708701E-2</v>
      </c>
      <c r="D607" s="50">
        <f>C606+C607</f>
        <v>9.5838587641866327E-2</v>
      </c>
      <c r="F607" s="1" t="s">
        <v>65</v>
      </c>
      <c r="G607" s="2">
        <v>15</v>
      </c>
      <c r="H607" s="45">
        <f>G607/G608</f>
        <v>2.9126213592233011E-2</v>
      </c>
      <c r="I607" s="50">
        <f>H606+H607</f>
        <v>0.11262135922330097</v>
      </c>
    </row>
    <row r="608" spans="1:9" s="18" customFormat="1">
      <c r="A608" s="36" t="s">
        <v>1</v>
      </c>
      <c r="B608" s="34">
        <f>SUM(B604:B607)</f>
        <v>793</v>
      </c>
      <c r="C608" s="37"/>
      <c r="F608" s="36" t="s">
        <v>1</v>
      </c>
      <c r="G608" s="34">
        <f>SUM(G604:G607)</f>
        <v>515</v>
      </c>
      <c r="H608" s="34" t="s">
        <v>0</v>
      </c>
    </row>
    <row r="609" spans="1:9" ht="36">
      <c r="A609" s="1" t="s">
        <v>67</v>
      </c>
      <c r="B609" s="2">
        <v>135</v>
      </c>
      <c r="C609" s="12" t="s">
        <v>0</v>
      </c>
      <c r="F609" s="1" t="s">
        <v>67</v>
      </c>
      <c r="G609" s="2">
        <v>97</v>
      </c>
      <c r="H609" s="12" t="s">
        <v>0</v>
      </c>
    </row>
    <row r="610" spans="1:9">
      <c r="A610" s="56" t="s">
        <v>125</v>
      </c>
      <c r="B610" s="56"/>
      <c r="C610" s="56"/>
      <c r="D610" s="56"/>
      <c r="E610" s="56"/>
      <c r="F610" s="56"/>
      <c r="G610" s="56"/>
      <c r="H610" s="56"/>
      <c r="I610" s="56"/>
    </row>
    <row r="611" spans="1:9" ht="15.75">
      <c r="A611" s="57">
        <v>2008</v>
      </c>
      <c r="B611" s="57"/>
      <c r="C611" s="57"/>
      <c r="F611" s="57">
        <v>2002</v>
      </c>
      <c r="G611" s="57"/>
      <c r="H611" s="57"/>
      <c r="I611" s="8"/>
    </row>
    <row r="612" spans="1:9">
      <c r="A612" s="14"/>
      <c r="B612" s="14" t="s">
        <v>129</v>
      </c>
      <c r="C612" s="10" t="s">
        <v>130</v>
      </c>
      <c r="F612" s="14"/>
      <c r="G612" s="14" t="s">
        <v>129</v>
      </c>
      <c r="H612" s="10" t="s">
        <v>130</v>
      </c>
    </row>
    <row r="613" spans="1:9" ht="25.5">
      <c r="A613" s="1" t="s">
        <v>59</v>
      </c>
      <c r="B613" s="2">
        <v>146</v>
      </c>
      <c r="C613" s="45">
        <f>B613/B617</f>
        <v>0.30416666666666664</v>
      </c>
      <c r="D613" s="9" t="s">
        <v>126</v>
      </c>
      <c r="F613" s="1" t="s">
        <v>59</v>
      </c>
      <c r="G613" s="2">
        <v>41</v>
      </c>
      <c r="H613" s="45">
        <f>G613/G617</f>
        <v>0.16532258064516128</v>
      </c>
      <c r="I613" s="9" t="s">
        <v>126</v>
      </c>
    </row>
    <row r="614" spans="1:9">
      <c r="A614" s="1" t="s">
        <v>61</v>
      </c>
      <c r="B614" s="2">
        <v>266</v>
      </c>
      <c r="C614" s="45">
        <f>B614/B617</f>
        <v>0.5541666666666667</v>
      </c>
      <c r="D614" s="49">
        <f>C613+C614</f>
        <v>0.85833333333333339</v>
      </c>
      <c r="F614" s="1" t="s">
        <v>61</v>
      </c>
      <c r="G614" s="2">
        <v>138</v>
      </c>
      <c r="H614" s="45">
        <f>G614/G617</f>
        <v>0.55645161290322576</v>
      </c>
      <c r="I614" s="49">
        <f>H613+H614</f>
        <v>0.72177419354838701</v>
      </c>
    </row>
    <row r="615" spans="1:9" ht="38.25">
      <c r="A615" s="1" t="s">
        <v>63</v>
      </c>
      <c r="B615" s="2">
        <v>46</v>
      </c>
      <c r="C615" s="45">
        <f>B615/B617</f>
        <v>9.583333333333334E-2</v>
      </c>
      <c r="D615" s="9" t="s">
        <v>127</v>
      </c>
      <c r="F615" s="1" t="s">
        <v>63</v>
      </c>
      <c r="G615" s="2">
        <v>37</v>
      </c>
      <c r="H615" s="45">
        <f>G615/G617</f>
        <v>0.14919354838709678</v>
      </c>
      <c r="I615" s="9" t="s">
        <v>127</v>
      </c>
    </row>
    <row r="616" spans="1:9" ht="24">
      <c r="A616" s="1" t="s">
        <v>65</v>
      </c>
      <c r="B616" s="2">
        <v>22</v>
      </c>
      <c r="C616" s="45">
        <f>B616/B617</f>
        <v>4.583333333333333E-2</v>
      </c>
      <c r="D616" s="50">
        <f>C615+C616</f>
        <v>0.14166666666666666</v>
      </c>
      <c r="F616" s="1" t="s">
        <v>65</v>
      </c>
      <c r="G616" s="2">
        <v>32</v>
      </c>
      <c r="H616" s="45">
        <f>G616/G617</f>
        <v>0.12903225806451613</v>
      </c>
      <c r="I616" s="50">
        <f>H615+H616</f>
        <v>0.27822580645161288</v>
      </c>
    </row>
    <row r="617" spans="1:9" s="18" customFormat="1">
      <c r="A617" s="36" t="s">
        <v>1</v>
      </c>
      <c r="B617" s="34">
        <f>SUM(B613:B616)</f>
        <v>480</v>
      </c>
      <c r="C617" s="37"/>
      <c r="F617" s="36" t="s">
        <v>1</v>
      </c>
      <c r="G617" s="34">
        <f>SUM(G613:G616)</f>
        <v>248</v>
      </c>
      <c r="H617" s="34" t="s">
        <v>0</v>
      </c>
    </row>
    <row r="618" spans="1:9" s="7" customFormat="1" ht="38.25">
      <c r="A618" s="28" t="s">
        <v>66</v>
      </c>
      <c r="B618" s="29">
        <v>448</v>
      </c>
      <c r="C618" s="12" t="s">
        <v>0</v>
      </c>
      <c r="F618" s="28" t="s">
        <v>66</v>
      </c>
      <c r="G618" s="29">
        <v>362</v>
      </c>
      <c r="H618" s="12" t="s">
        <v>0</v>
      </c>
    </row>
  </sheetData>
  <mergeCells count="196">
    <mergeCell ref="F99:H99"/>
    <mergeCell ref="A99:C99"/>
    <mergeCell ref="A87:I87"/>
    <mergeCell ref="A88:C88"/>
    <mergeCell ref="F88:H88"/>
    <mergeCell ref="A12:I12"/>
    <mergeCell ref="A13:C13"/>
    <mergeCell ref="F13:H13"/>
    <mergeCell ref="A22:I22"/>
    <mergeCell ref="A23:C23"/>
    <mergeCell ref="F23:H23"/>
    <mergeCell ref="A35:I35"/>
    <mergeCell ref="A36:C36"/>
    <mergeCell ref="F36:H36"/>
    <mergeCell ref="F21:H21"/>
    <mergeCell ref="A63:I63"/>
    <mergeCell ref="A64:C64"/>
    <mergeCell ref="F64:H64"/>
    <mergeCell ref="A77:I77"/>
    <mergeCell ref="A78:C78"/>
    <mergeCell ref="F78:H78"/>
    <mergeCell ref="A43:I43"/>
    <mergeCell ref="A44:C44"/>
    <mergeCell ref="F44:H44"/>
    <mergeCell ref="A57:I57"/>
    <mergeCell ref="A58:C58"/>
    <mergeCell ref="F58:H58"/>
    <mergeCell ref="A109:I109"/>
    <mergeCell ref="A110:C110"/>
    <mergeCell ref="F110:H110"/>
    <mergeCell ref="A119:I119"/>
    <mergeCell ref="A120:C120"/>
    <mergeCell ref="F120:H120"/>
    <mergeCell ref="A100:I100"/>
    <mergeCell ref="A101:C101"/>
    <mergeCell ref="F101:H101"/>
    <mergeCell ref="A148:I148"/>
    <mergeCell ref="A149:C149"/>
    <mergeCell ref="F149:H149"/>
    <mergeCell ref="A157:I157"/>
    <mergeCell ref="A158:C158"/>
    <mergeCell ref="F158:H158"/>
    <mergeCell ref="F128:I128"/>
    <mergeCell ref="A129:C129"/>
    <mergeCell ref="F129:H129"/>
    <mergeCell ref="A138:I138"/>
    <mergeCell ref="A139:C139"/>
    <mergeCell ref="F139:H139"/>
    <mergeCell ref="A186:D186"/>
    <mergeCell ref="A187:C187"/>
    <mergeCell ref="F187:H187"/>
    <mergeCell ref="A196:D196"/>
    <mergeCell ref="A197:C197"/>
    <mergeCell ref="F197:H197"/>
    <mergeCell ref="A167:I167"/>
    <mergeCell ref="A168:C168"/>
    <mergeCell ref="F168:H168"/>
    <mergeCell ref="A177:D177"/>
    <mergeCell ref="F177:I177"/>
    <mergeCell ref="A178:C178"/>
    <mergeCell ref="F178:H178"/>
    <mergeCell ref="A224:I224"/>
    <mergeCell ref="A225:C225"/>
    <mergeCell ref="F225:H225"/>
    <mergeCell ref="A234:I234"/>
    <mergeCell ref="A235:C235"/>
    <mergeCell ref="F235:H235"/>
    <mergeCell ref="A205:I205"/>
    <mergeCell ref="A206:C206"/>
    <mergeCell ref="F206:H206"/>
    <mergeCell ref="A214:I214"/>
    <mergeCell ref="A215:C215"/>
    <mergeCell ref="F215:H215"/>
    <mergeCell ref="A263:I263"/>
    <mergeCell ref="A264:C264"/>
    <mergeCell ref="F264:H264"/>
    <mergeCell ref="A272:I272"/>
    <mergeCell ref="A273:C273"/>
    <mergeCell ref="F273:H273"/>
    <mergeCell ref="A243:I243"/>
    <mergeCell ref="A244:C244"/>
    <mergeCell ref="F244:H244"/>
    <mergeCell ref="A253:I253"/>
    <mergeCell ref="A254:C254"/>
    <mergeCell ref="F254:H254"/>
    <mergeCell ref="A300:I300"/>
    <mergeCell ref="A301:C301"/>
    <mergeCell ref="F301:H301"/>
    <mergeCell ref="A310:I310"/>
    <mergeCell ref="A311:C311"/>
    <mergeCell ref="F311:H311"/>
    <mergeCell ref="A282:I282"/>
    <mergeCell ref="A283:C283"/>
    <mergeCell ref="F283:H283"/>
    <mergeCell ref="A291:I291"/>
    <mergeCell ref="A292:C292"/>
    <mergeCell ref="F292:H292"/>
    <mergeCell ref="A338:I338"/>
    <mergeCell ref="A339:C339"/>
    <mergeCell ref="F339:H339"/>
    <mergeCell ref="A347:I347"/>
    <mergeCell ref="A348:C348"/>
    <mergeCell ref="F348:H348"/>
    <mergeCell ref="A319:I319"/>
    <mergeCell ref="A320:C320"/>
    <mergeCell ref="F320:H320"/>
    <mergeCell ref="A328:I328"/>
    <mergeCell ref="A329:C329"/>
    <mergeCell ref="F329:H329"/>
    <mergeCell ref="A375:I375"/>
    <mergeCell ref="A376:C376"/>
    <mergeCell ref="F376:H376"/>
    <mergeCell ref="A384:I384"/>
    <mergeCell ref="A385:C385"/>
    <mergeCell ref="F385:H385"/>
    <mergeCell ref="A356:I356"/>
    <mergeCell ref="A357:C357"/>
    <mergeCell ref="F357:H357"/>
    <mergeCell ref="A366:I366"/>
    <mergeCell ref="A367:C367"/>
    <mergeCell ref="F367:H367"/>
    <mergeCell ref="A412:I412"/>
    <mergeCell ref="A413:C413"/>
    <mergeCell ref="F413:H413"/>
    <mergeCell ref="A422:I422"/>
    <mergeCell ref="A423:C423"/>
    <mergeCell ref="F423:H423"/>
    <mergeCell ref="A394:I394"/>
    <mergeCell ref="A395:C395"/>
    <mergeCell ref="F395:H395"/>
    <mergeCell ref="A403:I403"/>
    <mergeCell ref="A404:C404"/>
    <mergeCell ref="F404:H404"/>
    <mergeCell ref="A449:I449"/>
    <mergeCell ref="A450:C450"/>
    <mergeCell ref="F450:H450"/>
    <mergeCell ref="A459:I459"/>
    <mergeCell ref="A460:C460"/>
    <mergeCell ref="F460:H460"/>
    <mergeCell ref="A431:I431"/>
    <mergeCell ref="A432:C432"/>
    <mergeCell ref="F432:H432"/>
    <mergeCell ref="A440:I440"/>
    <mergeCell ref="A441:C441"/>
    <mergeCell ref="F441:H441"/>
    <mergeCell ref="A488:I488"/>
    <mergeCell ref="A489:C489"/>
    <mergeCell ref="F489:H489"/>
    <mergeCell ref="A497:I497"/>
    <mergeCell ref="A498:C498"/>
    <mergeCell ref="F498:H498"/>
    <mergeCell ref="A468:I468"/>
    <mergeCell ref="A469:C469"/>
    <mergeCell ref="F469:H469"/>
    <mergeCell ref="A478:I478"/>
    <mergeCell ref="A479:C479"/>
    <mergeCell ref="F479:H479"/>
    <mergeCell ref="A610:I610"/>
    <mergeCell ref="A611:C611"/>
    <mergeCell ref="F611:H611"/>
    <mergeCell ref="A591:I591"/>
    <mergeCell ref="A592:C592"/>
    <mergeCell ref="F592:H592"/>
    <mergeCell ref="A601:I601"/>
    <mergeCell ref="A563:I563"/>
    <mergeCell ref="A564:C564"/>
    <mergeCell ref="F564:H564"/>
    <mergeCell ref="A573:I573"/>
    <mergeCell ref="A574:C574"/>
    <mergeCell ref="F574:H574"/>
    <mergeCell ref="A602:C602"/>
    <mergeCell ref="F602:H602"/>
    <mergeCell ref="A5:I5"/>
    <mergeCell ref="A8:I8"/>
    <mergeCell ref="A6:I6"/>
    <mergeCell ref="A582:I582"/>
    <mergeCell ref="A583:C583"/>
    <mergeCell ref="F583:H583"/>
    <mergeCell ref="A545:I545"/>
    <mergeCell ref="A546:C546"/>
    <mergeCell ref="F546:H546"/>
    <mergeCell ref="A554:I554"/>
    <mergeCell ref="A555:C555"/>
    <mergeCell ref="F555:H555"/>
    <mergeCell ref="A526:I526"/>
    <mergeCell ref="A527:C527"/>
    <mergeCell ref="F527:H527"/>
    <mergeCell ref="A535:I535"/>
    <mergeCell ref="A536:C536"/>
    <mergeCell ref="F536:H536"/>
    <mergeCell ref="A507:I507"/>
    <mergeCell ref="A508:C508"/>
    <mergeCell ref="F508:H508"/>
    <mergeCell ref="A517:I517"/>
    <mergeCell ref="A518:C518"/>
    <mergeCell ref="F518:H518"/>
  </mergeCells>
  <printOptions horizontalCentered="1"/>
  <pageMargins left="0.25" right="0.25" top="0.92" bottom="0.53" header="0.3" footer="0.3"/>
  <pageSetup scale="80" fitToHeight="59" orientation="portrait" r:id="rId1"/>
  <headerFooter>
    <oddHeader>&amp;C&amp;"Calibri,Bold"&amp;20 2008 Accreditation Survey Data
Student Version</oddHeader>
    <oddFooter>&amp;L&amp;D&amp;R&amp;P of  &amp;N</oddFooter>
  </headerFooter>
  <rowBreaks count="16" manualBreakCount="16">
    <brk id="55" max="8" man="1"/>
    <brk id="85" max="8" man="1"/>
    <brk id="117" max="8" man="1"/>
    <brk id="156" max="8" man="1"/>
    <brk id="194" max="8" man="1"/>
    <brk id="232" max="8" man="1"/>
    <brk id="271" max="8" man="1"/>
    <brk id="308" max="8" man="1"/>
    <brk id="346" max="16383" man="1"/>
    <brk id="383" max="8" man="1"/>
    <brk id="421" max="8" man="1"/>
    <brk id="457" max="8" man="1"/>
    <brk id="496" max="8" man="1"/>
    <brk id="534" max="8" man="1"/>
    <brk id="571" max="8" man="1"/>
    <brk id="609" max="8" man="1"/>
  </rowBreaks>
</worksheet>
</file>

<file path=xl/worksheets/sheet2.xml><?xml version="1.0" encoding="utf-8"?>
<worksheet xmlns="http://schemas.openxmlformats.org/spreadsheetml/2006/main" xmlns:r="http://schemas.openxmlformats.org/officeDocument/2006/relationships">
  <sheetPr>
    <tabColor rgb="FFFFFF00"/>
  </sheetPr>
  <dimension ref="A1:C293"/>
  <sheetViews>
    <sheetView workbookViewId="0">
      <selection activeCell="B14" sqref="B14"/>
    </sheetView>
  </sheetViews>
  <sheetFormatPr defaultRowHeight="12.75"/>
  <cols>
    <col min="1" max="1" width="16.7109375" style="40" customWidth="1"/>
    <col min="2" max="2" width="117.140625" style="40" customWidth="1"/>
    <col min="3" max="16384" width="9.140625" style="39"/>
  </cols>
  <sheetData>
    <row r="1" spans="1:2" s="41" customFormat="1" ht="15">
      <c r="A1" s="42" t="s">
        <v>408</v>
      </c>
      <c r="B1" s="42" t="s">
        <v>409</v>
      </c>
    </row>
    <row r="2" spans="1:2" ht="25.5">
      <c r="A2" s="43" t="s">
        <v>435</v>
      </c>
      <c r="B2" s="43" t="s">
        <v>291</v>
      </c>
    </row>
    <row r="3" spans="1:2" ht="25.5">
      <c r="A3" s="43" t="s">
        <v>435</v>
      </c>
      <c r="B3" s="44" t="s">
        <v>335</v>
      </c>
    </row>
    <row r="4" spans="1:2">
      <c r="A4" s="43" t="s">
        <v>435</v>
      </c>
      <c r="B4" s="43" t="s">
        <v>341</v>
      </c>
    </row>
    <row r="5" spans="1:2">
      <c r="A5" s="43" t="s">
        <v>435</v>
      </c>
      <c r="B5" s="43" t="s">
        <v>203</v>
      </c>
    </row>
    <row r="6" spans="1:2" ht="25.5">
      <c r="A6" s="43" t="s">
        <v>438</v>
      </c>
      <c r="B6" s="43" t="s">
        <v>318</v>
      </c>
    </row>
    <row r="7" spans="1:2" ht="25.5">
      <c r="A7" s="43" t="s">
        <v>429</v>
      </c>
      <c r="B7" s="43" t="s">
        <v>271</v>
      </c>
    </row>
    <row r="8" spans="1:2" ht="25.5">
      <c r="A8" s="43" t="s">
        <v>442</v>
      </c>
      <c r="B8" s="43" t="s">
        <v>334</v>
      </c>
    </row>
    <row r="9" spans="1:2">
      <c r="A9" s="43" t="s">
        <v>442</v>
      </c>
      <c r="B9" s="43" t="s">
        <v>345</v>
      </c>
    </row>
    <row r="10" spans="1:2">
      <c r="A10" s="43" t="s">
        <v>442</v>
      </c>
      <c r="B10" s="43" t="s">
        <v>138</v>
      </c>
    </row>
    <row r="11" spans="1:2">
      <c r="A11" s="43" t="s">
        <v>442</v>
      </c>
      <c r="B11" s="43" t="s">
        <v>225</v>
      </c>
    </row>
    <row r="12" spans="1:2">
      <c r="A12" s="43" t="s">
        <v>442</v>
      </c>
      <c r="B12" s="43" t="s">
        <v>187</v>
      </c>
    </row>
    <row r="13" spans="1:2" ht="51">
      <c r="A13" s="43" t="s">
        <v>442</v>
      </c>
      <c r="B13" s="44" t="s">
        <v>397</v>
      </c>
    </row>
    <row r="14" spans="1:2" ht="76.5">
      <c r="A14" s="43" t="s">
        <v>442</v>
      </c>
      <c r="B14" s="44" t="s">
        <v>404</v>
      </c>
    </row>
    <row r="15" spans="1:2">
      <c r="A15" s="43" t="s">
        <v>422</v>
      </c>
      <c r="B15" s="43" t="s">
        <v>247</v>
      </c>
    </row>
    <row r="16" spans="1:2" ht="25.5">
      <c r="A16" s="43" t="s">
        <v>422</v>
      </c>
      <c r="B16" s="43" t="s">
        <v>265</v>
      </c>
    </row>
    <row r="17" spans="1:2" ht="38.25">
      <c r="A17" s="43" t="s">
        <v>430</v>
      </c>
      <c r="B17" s="44" t="s">
        <v>276</v>
      </c>
    </row>
    <row r="18" spans="1:2">
      <c r="A18" s="43" t="s">
        <v>414</v>
      </c>
      <c r="B18" s="43" t="s">
        <v>152</v>
      </c>
    </row>
    <row r="19" spans="1:2">
      <c r="A19" s="43" t="s">
        <v>414</v>
      </c>
      <c r="B19" s="43" t="s">
        <v>167</v>
      </c>
    </row>
    <row r="20" spans="1:2">
      <c r="A20" s="43" t="s">
        <v>414</v>
      </c>
      <c r="B20" s="43" t="s">
        <v>170</v>
      </c>
    </row>
    <row r="21" spans="1:2">
      <c r="A21" s="43" t="s">
        <v>414</v>
      </c>
      <c r="B21" s="43" t="s">
        <v>173</v>
      </c>
    </row>
    <row r="22" spans="1:2">
      <c r="A22" s="43" t="s">
        <v>414</v>
      </c>
      <c r="B22" s="43" t="s">
        <v>267</v>
      </c>
    </row>
    <row r="23" spans="1:2">
      <c r="A23" s="43" t="s">
        <v>414</v>
      </c>
      <c r="B23" s="43" t="s">
        <v>346</v>
      </c>
    </row>
    <row r="24" spans="1:2">
      <c r="A24" s="43" t="s">
        <v>414</v>
      </c>
      <c r="B24" s="43" t="s">
        <v>347</v>
      </c>
    </row>
    <row r="25" spans="1:2">
      <c r="A25" s="43" t="s">
        <v>414</v>
      </c>
      <c r="B25" s="43" t="s">
        <v>348</v>
      </c>
    </row>
    <row r="26" spans="1:2">
      <c r="A26" s="43" t="s">
        <v>414</v>
      </c>
      <c r="B26" s="43" t="s">
        <v>146</v>
      </c>
    </row>
    <row r="27" spans="1:2">
      <c r="A27" s="43" t="s">
        <v>414</v>
      </c>
      <c r="B27" s="43" t="s">
        <v>150</v>
      </c>
    </row>
    <row r="28" spans="1:2">
      <c r="A28" s="43" t="s">
        <v>414</v>
      </c>
      <c r="B28" s="43" t="s">
        <v>215</v>
      </c>
    </row>
    <row r="29" spans="1:2">
      <c r="A29" s="43" t="s">
        <v>414</v>
      </c>
      <c r="B29" s="43" t="s">
        <v>223</v>
      </c>
    </row>
    <row r="30" spans="1:2">
      <c r="A30" s="43" t="s">
        <v>414</v>
      </c>
      <c r="B30" s="43" t="s">
        <v>449</v>
      </c>
    </row>
    <row r="31" spans="1:2">
      <c r="A31" s="43" t="s">
        <v>420</v>
      </c>
      <c r="B31" s="43" t="s">
        <v>194</v>
      </c>
    </row>
    <row r="32" spans="1:2">
      <c r="A32" s="43" t="s">
        <v>420</v>
      </c>
      <c r="B32" s="43" t="s">
        <v>257</v>
      </c>
    </row>
    <row r="33" spans="1:2">
      <c r="A33" s="43" t="s">
        <v>420</v>
      </c>
      <c r="B33" s="43" t="s">
        <v>357</v>
      </c>
    </row>
    <row r="34" spans="1:2">
      <c r="A34" s="43" t="s">
        <v>420</v>
      </c>
      <c r="B34" s="43" t="s">
        <v>385</v>
      </c>
    </row>
    <row r="35" spans="1:2">
      <c r="A35" s="43" t="s">
        <v>420</v>
      </c>
      <c r="B35" s="43" t="s">
        <v>217</v>
      </c>
    </row>
    <row r="36" spans="1:2">
      <c r="A36" s="43" t="s">
        <v>420</v>
      </c>
      <c r="B36" s="43" t="s">
        <v>396</v>
      </c>
    </row>
    <row r="37" spans="1:2">
      <c r="A37" s="43" t="s">
        <v>411</v>
      </c>
      <c r="B37" s="43" t="s">
        <v>165</v>
      </c>
    </row>
    <row r="38" spans="1:2">
      <c r="A38" s="43" t="s">
        <v>411</v>
      </c>
      <c r="B38" s="43" t="s">
        <v>151</v>
      </c>
    </row>
    <row r="39" spans="1:2">
      <c r="A39" s="43" t="s">
        <v>411</v>
      </c>
      <c r="B39" s="43" t="s">
        <v>157</v>
      </c>
    </row>
    <row r="40" spans="1:2">
      <c r="A40" s="43" t="s">
        <v>417</v>
      </c>
      <c r="B40" s="43" t="s">
        <v>182</v>
      </c>
    </row>
    <row r="41" spans="1:2" ht="25.5">
      <c r="A41" s="43" t="s">
        <v>417</v>
      </c>
      <c r="B41" s="43" t="s">
        <v>238</v>
      </c>
    </row>
    <row r="42" spans="1:2">
      <c r="A42" s="43" t="s">
        <v>417</v>
      </c>
      <c r="B42" s="43" t="s">
        <v>349</v>
      </c>
    </row>
    <row r="43" spans="1:2">
      <c r="A43" s="43" t="s">
        <v>417</v>
      </c>
      <c r="B43" s="43" t="s">
        <v>168</v>
      </c>
    </row>
    <row r="44" spans="1:2">
      <c r="A44" s="43" t="s">
        <v>417</v>
      </c>
      <c r="B44" s="43" t="s">
        <v>219</v>
      </c>
    </row>
    <row r="45" spans="1:2">
      <c r="A45" s="43" t="s">
        <v>417</v>
      </c>
      <c r="B45" s="43" t="s">
        <v>157</v>
      </c>
    </row>
    <row r="46" spans="1:2">
      <c r="A46" s="43" t="s">
        <v>446</v>
      </c>
      <c r="B46" s="43" t="s">
        <v>183</v>
      </c>
    </row>
    <row r="47" spans="1:2">
      <c r="A47" s="43" t="s">
        <v>416</v>
      </c>
      <c r="B47" s="43" t="s">
        <v>158</v>
      </c>
    </row>
    <row r="48" spans="1:2">
      <c r="A48" s="43" t="s">
        <v>416</v>
      </c>
      <c r="B48" s="43" t="s">
        <v>164</v>
      </c>
    </row>
    <row r="49" spans="1:2">
      <c r="A49" s="43" t="s">
        <v>416</v>
      </c>
      <c r="B49" s="43" t="s">
        <v>299</v>
      </c>
    </row>
    <row r="50" spans="1:2" ht="25.5">
      <c r="A50" s="43" t="s">
        <v>447</v>
      </c>
      <c r="B50" s="43" t="s">
        <v>189</v>
      </c>
    </row>
    <row r="51" spans="1:2">
      <c r="A51" s="43" t="s">
        <v>413</v>
      </c>
      <c r="B51" s="43" t="s">
        <v>149</v>
      </c>
    </row>
    <row r="52" spans="1:2">
      <c r="A52" s="43" t="s">
        <v>413</v>
      </c>
      <c r="B52" s="43" t="s">
        <v>233</v>
      </c>
    </row>
    <row r="53" spans="1:2" ht="25.5">
      <c r="A53" s="43" t="s">
        <v>413</v>
      </c>
      <c r="B53" s="43" t="s">
        <v>235</v>
      </c>
    </row>
    <row r="54" spans="1:2" ht="25.5">
      <c r="A54" s="43" t="s">
        <v>413</v>
      </c>
      <c r="B54" s="43" t="s">
        <v>242</v>
      </c>
    </row>
    <row r="55" spans="1:2">
      <c r="A55" s="43" t="s">
        <v>413</v>
      </c>
      <c r="B55" s="43" t="s">
        <v>319</v>
      </c>
    </row>
    <row r="56" spans="1:2">
      <c r="A56" s="43" t="s">
        <v>413</v>
      </c>
      <c r="B56" s="43" t="s">
        <v>342</v>
      </c>
    </row>
    <row r="57" spans="1:2">
      <c r="A57" s="43" t="s">
        <v>413</v>
      </c>
      <c r="B57" s="43" t="s">
        <v>363</v>
      </c>
    </row>
    <row r="58" spans="1:2">
      <c r="A58" s="43" t="s">
        <v>413</v>
      </c>
      <c r="B58" s="43" t="s">
        <v>186</v>
      </c>
    </row>
    <row r="59" spans="1:2">
      <c r="A59" s="43" t="s">
        <v>448</v>
      </c>
      <c r="B59" s="43" t="s">
        <v>221</v>
      </c>
    </row>
    <row r="60" spans="1:2" ht="25.5">
      <c r="A60" s="43" t="s">
        <v>448</v>
      </c>
      <c r="B60" s="43" t="s">
        <v>154</v>
      </c>
    </row>
    <row r="61" spans="1:2">
      <c r="A61" s="43" t="s">
        <v>448</v>
      </c>
      <c r="B61" s="43" t="s">
        <v>166</v>
      </c>
    </row>
    <row r="62" spans="1:2">
      <c r="A62" s="43" t="s">
        <v>451</v>
      </c>
      <c r="B62" s="43" t="s">
        <v>139</v>
      </c>
    </row>
    <row r="63" spans="1:2">
      <c r="A63" s="43" t="s">
        <v>439</v>
      </c>
      <c r="B63" s="43" t="s">
        <v>331</v>
      </c>
    </row>
    <row r="64" spans="1:2">
      <c r="A64" s="43" t="s">
        <v>443</v>
      </c>
      <c r="B64" s="43" t="s">
        <v>340</v>
      </c>
    </row>
    <row r="65" spans="1:2">
      <c r="A65" s="43" t="s">
        <v>454</v>
      </c>
      <c r="B65" s="43" t="s">
        <v>148</v>
      </c>
    </row>
    <row r="66" spans="1:2" ht="76.5">
      <c r="A66" s="43" t="s">
        <v>454</v>
      </c>
      <c r="B66" s="44" t="s">
        <v>404</v>
      </c>
    </row>
    <row r="67" spans="1:2" ht="89.25">
      <c r="A67" s="43" t="s">
        <v>457</v>
      </c>
      <c r="B67" s="44" t="s">
        <v>395</v>
      </c>
    </row>
    <row r="68" spans="1:2">
      <c r="A68" s="43" t="s">
        <v>415</v>
      </c>
      <c r="B68" s="43" t="s">
        <v>155</v>
      </c>
    </row>
    <row r="69" spans="1:2">
      <c r="A69" s="43" t="s">
        <v>415</v>
      </c>
      <c r="B69" s="43" t="s">
        <v>261</v>
      </c>
    </row>
    <row r="70" spans="1:2">
      <c r="A70" s="43" t="s">
        <v>415</v>
      </c>
      <c r="B70" s="43" t="s">
        <v>268</v>
      </c>
    </row>
    <row r="71" spans="1:2">
      <c r="A71" s="43" t="s">
        <v>415</v>
      </c>
      <c r="B71" s="43" t="s">
        <v>298</v>
      </c>
    </row>
    <row r="72" spans="1:2">
      <c r="A72" s="43" t="s">
        <v>415</v>
      </c>
      <c r="B72" s="44" t="s">
        <v>300</v>
      </c>
    </row>
    <row r="73" spans="1:2">
      <c r="A73" s="43" t="s">
        <v>415</v>
      </c>
      <c r="B73" s="43" t="s">
        <v>301</v>
      </c>
    </row>
    <row r="74" spans="1:2">
      <c r="A74" s="43" t="s">
        <v>415</v>
      </c>
      <c r="B74" s="43" t="s">
        <v>316</v>
      </c>
    </row>
    <row r="75" spans="1:2" ht="25.5">
      <c r="A75" s="43" t="s">
        <v>415</v>
      </c>
      <c r="B75" s="43" t="s">
        <v>352</v>
      </c>
    </row>
    <row r="76" spans="1:2">
      <c r="A76" s="43" t="s">
        <v>415</v>
      </c>
      <c r="B76" s="43" t="s">
        <v>354</v>
      </c>
    </row>
    <row r="77" spans="1:2">
      <c r="A77" s="43" t="s">
        <v>415</v>
      </c>
      <c r="B77" s="43" t="s">
        <v>377</v>
      </c>
    </row>
    <row r="78" spans="1:2">
      <c r="A78" s="43" t="s">
        <v>415</v>
      </c>
      <c r="B78" s="43" t="s">
        <v>387</v>
      </c>
    </row>
    <row r="79" spans="1:2">
      <c r="A79" s="43" t="s">
        <v>415</v>
      </c>
      <c r="B79" s="43" t="s">
        <v>388</v>
      </c>
    </row>
    <row r="80" spans="1:2">
      <c r="A80" s="43" t="s">
        <v>415</v>
      </c>
      <c r="B80" s="43" t="s">
        <v>389</v>
      </c>
    </row>
    <row r="81" spans="1:2">
      <c r="A81" s="43" t="s">
        <v>415</v>
      </c>
      <c r="B81" s="43" t="s">
        <v>236</v>
      </c>
    </row>
    <row r="82" spans="1:2">
      <c r="A82" s="43" t="s">
        <v>415</v>
      </c>
      <c r="B82" s="43" t="s">
        <v>405</v>
      </c>
    </row>
    <row r="83" spans="1:2" ht="25.5">
      <c r="A83" s="43" t="s">
        <v>415</v>
      </c>
      <c r="B83" s="43" t="s">
        <v>400</v>
      </c>
    </row>
    <row r="84" spans="1:2">
      <c r="A84" s="43" t="s">
        <v>418</v>
      </c>
      <c r="B84" s="43" t="s">
        <v>188</v>
      </c>
    </row>
    <row r="85" spans="1:2">
      <c r="A85" s="43" t="s">
        <v>418</v>
      </c>
      <c r="B85" s="43" t="s">
        <v>274</v>
      </c>
    </row>
    <row r="86" spans="1:2">
      <c r="A86" s="43" t="s">
        <v>418</v>
      </c>
      <c r="B86" s="43" t="s">
        <v>384</v>
      </c>
    </row>
    <row r="87" spans="1:2">
      <c r="A87" s="43" t="s">
        <v>418</v>
      </c>
      <c r="B87" s="43" t="s">
        <v>195</v>
      </c>
    </row>
    <row r="88" spans="1:2">
      <c r="A88" s="43" t="s">
        <v>433</v>
      </c>
      <c r="B88" s="43" t="s">
        <v>282</v>
      </c>
    </row>
    <row r="89" spans="1:2">
      <c r="A89" s="43" t="s">
        <v>433</v>
      </c>
      <c r="B89" s="43" t="s">
        <v>338</v>
      </c>
    </row>
    <row r="90" spans="1:2">
      <c r="A90" s="43" t="s">
        <v>428</v>
      </c>
      <c r="B90" s="43" t="s">
        <v>269</v>
      </c>
    </row>
    <row r="91" spans="1:2">
      <c r="A91" s="43" t="s">
        <v>423</v>
      </c>
      <c r="B91" s="43" t="s">
        <v>248</v>
      </c>
    </row>
    <row r="92" spans="1:2">
      <c r="A92" s="43" t="s">
        <v>423</v>
      </c>
      <c r="B92" s="44" t="s">
        <v>254</v>
      </c>
    </row>
    <row r="93" spans="1:2">
      <c r="A93" s="43" t="s">
        <v>423</v>
      </c>
      <c r="B93" s="43" t="s">
        <v>273</v>
      </c>
    </row>
    <row r="94" spans="1:2">
      <c r="A94" s="43" t="s">
        <v>423</v>
      </c>
      <c r="B94" s="43" t="s">
        <v>307</v>
      </c>
    </row>
    <row r="95" spans="1:2" ht="25.5">
      <c r="A95" s="43" t="s">
        <v>423</v>
      </c>
      <c r="B95" s="44" t="s">
        <v>311</v>
      </c>
    </row>
    <row r="96" spans="1:2">
      <c r="A96" s="43" t="s">
        <v>423</v>
      </c>
      <c r="B96" s="43" t="s">
        <v>333</v>
      </c>
    </row>
    <row r="97" spans="1:2">
      <c r="A97" s="43" t="s">
        <v>423</v>
      </c>
      <c r="B97" s="43" t="s">
        <v>353</v>
      </c>
    </row>
    <row r="98" spans="1:2">
      <c r="A98" s="43" t="s">
        <v>423</v>
      </c>
      <c r="B98" s="43" t="s">
        <v>366</v>
      </c>
    </row>
    <row r="99" spans="1:2">
      <c r="A99" s="43" t="s">
        <v>423</v>
      </c>
      <c r="B99" s="43" t="s">
        <v>382</v>
      </c>
    </row>
    <row r="100" spans="1:2">
      <c r="A100" s="43" t="s">
        <v>423</v>
      </c>
      <c r="B100" s="43" t="s">
        <v>134</v>
      </c>
    </row>
    <row r="101" spans="1:2">
      <c r="A101" s="43" t="s">
        <v>423</v>
      </c>
      <c r="B101" s="43" t="s">
        <v>156</v>
      </c>
    </row>
    <row r="102" spans="1:2">
      <c r="A102" s="43" t="s">
        <v>423</v>
      </c>
      <c r="B102" s="43" t="s">
        <v>180</v>
      </c>
    </row>
    <row r="103" spans="1:2">
      <c r="A103" s="43" t="s">
        <v>423</v>
      </c>
      <c r="B103" s="43" t="s">
        <v>191</v>
      </c>
    </row>
    <row r="104" spans="1:2">
      <c r="A104" s="43" t="s">
        <v>423</v>
      </c>
      <c r="B104" s="43" t="s">
        <v>219</v>
      </c>
    </row>
    <row r="105" spans="1:2">
      <c r="A105" s="43" t="s">
        <v>423</v>
      </c>
      <c r="B105" s="43" t="s">
        <v>234</v>
      </c>
    </row>
    <row r="106" spans="1:2" ht="25.5">
      <c r="A106" s="43" t="s">
        <v>423</v>
      </c>
      <c r="B106" s="43" t="s">
        <v>399</v>
      </c>
    </row>
    <row r="107" spans="1:2">
      <c r="A107" s="43" t="s">
        <v>412</v>
      </c>
      <c r="B107" s="43" t="s">
        <v>145</v>
      </c>
    </row>
    <row r="108" spans="1:2">
      <c r="A108" s="43" t="s">
        <v>412</v>
      </c>
      <c r="B108" s="43" t="s">
        <v>176</v>
      </c>
    </row>
    <row r="109" spans="1:2">
      <c r="A109" s="43" t="s">
        <v>412</v>
      </c>
      <c r="B109" s="43" t="s">
        <v>204</v>
      </c>
    </row>
    <row r="110" spans="1:2" ht="25.5">
      <c r="A110" s="43" t="s">
        <v>412</v>
      </c>
      <c r="B110" s="43" t="s">
        <v>218</v>
      </c>
    </row>
    <row r="111" spans="1:2">
      <c r="A111" s="43" t="s">
        <v>412</v>
      </c>
      <c r="B111" s="43" t="s">
        <v>228</v>
      </c>
    </row>
    <row r="112" spans="1:2">
      <c r="A112" s="43" t="s">
        <v>412</v>
      </c>
      <c r="B112" s="43" t="s">
        <v>230</v>
      </c>
    </row>
    <row r="113" spans="1:2" ht="25.5">
      <c r="A113" s="43" t="s">
        <v>412</v>
      </c>
      <c r="B113" s="43" t="s">
        <v>237</v>
      </c>
    </row>
    <row r="114" spans="1:2" ht="25.5">
      <c r="A114" s="43" t="s">
        <v>412</v>
      </c>
      <c r="B114" s="43" t="s">
        <v>239</v>
      </c>
    </row>
    <row r="115" spans="1:2">
      <c r="A115" s="43" t="s">
        <v>412</v>
      </c>
      <c r="B115" s="43" t="s">
        <v>244</v>
      </c>
    </row>
    <row r="116" spans="1:2" ht="38.25">
      <c r="A116" s="43" t="s">
        <v>412</v>
      </c>
      <c r="B116" s="44" t="s">
        <v>245</v>
      </c>
    </row>
    <row r="117" spans="1:2" ht="25.5">
      <c r="A117" s="43" t="s">
        <v>412</v>
      </c>
      <c r="B117" s="43" t="s">
        <v>246</v>
      </c>
    </row>
    <row r="118" spans="1:2">
      <c r="A118" s="43" t="s">
        <v>412</v>
      </c>
      <c r="B118" s="43" t="s">
        <v>263</v>
      </c>
    </row>
    <row r="119" spans="1:2">
      <c r="A119" s="43" t="s">
        <v>412</v>
      </c>
      <c r="B119" s="43" t="s">
        <v>272</v>
      </c>
    </row>
    <row r="120" spans="1:2" ht="38.25">
      <c r="A120" s="43" t="s">
        <v>412</v>
      </c>
      <c r="B120" s="44" t="s">
        <v>473</v>
      </c>
    </row>
    <row r="121" spans="1:2" ht="25.5">
      <c r="A121" s="43" t="s">
        <v>412</v>
      </c>
      <c r="B121" s="43" t="s">
        <v>279</v>
      </c>
    </row>
    <row r="122" spans="1:2">
      <c r="A122" s="43" t="s">
        <v>412</v>
      </c>
      <c r="B122" s="43" t="s">
        <v>280</v>
      </c>
    </row>
    <row r="123" spans="1:2" ht="25.5">
      <c r="A123" s="43" t="s">
        <v>412</v>
      </c>
      <c r="B123" s="43" t="s">
        <v>304</v>
      </c>
    </row>
    <row r="124" spans="1:2" ht="25.5">
      <c r="A124" s="43" t="s">
        <v>412</v>
      </c>
      <c r="B124" s="43" t="s">
        <v>305</v>
      </c>
    </row>
    <row r="125" spans="1:2">
      <c r="A125" s="43" t="s">
        <v>412</v>
      </c>
      <c r="B125" s="43" t="s">
        <v>310</v>
      </c>
    </row>
    <row r="126" spans="1:2" ht="25.5">
      <c r="A126" s="43" t="s">
        <v>412</v>
      </c>
      <c r="B126" s="43" t="s">
        <v>440</v>
      </c>
    </row>
    <row r="127" spans="1:2" ht="38.25">
      <c r="A127" s="43" t="s">
        <v>412</v>
      </c>
      <c r="B127" s="44" t="s">
        <v>339</v>
      </c>
    </row>
    <row r="128" spans="1:2">
      <c r="A128" s="43" t="s">
        <v>412</v>
      </c>
      <c r="B128" s="43" t="s">
        <v>341</v>
      </c>
    </row>
    <row r="129" spans="1:2">
      <c r="A129" s="43" t="s">
        <v>412</v>
      </c>
      <c r="B129" s="43" t="s">
        <v>358</v>
      </c>
    </row>
    <row r="130" spans="1:2">
      <c r="A130" s="43" t="s">
        <v>445</v>
      </c>
      <c r="B130" s="44" t="s">
        <v>364</v>
      </c>
    </row>
    <row r="131" spans="1:2">
      <c r="A131" s="43" t="s">
        <v>412</v>
      </c>
      <c r="B131" s="43" t="s">
        <v>376</v>
      </c>
    </row>
    <row r="132" spans="1:2" ht="25.5">
      <c r="A132" s="43" t="s">
        <v>412</v>
      </c>
      <c r="B132" s="43" t="s">
        <v>380</v>
      </c>
    </row>
    <row r="133" spans="1:2">
      <c r="A133" s="43" t="s">
        <v>412</v>
      </c>
      <c r="B133" s="43" t="s">
        <v>171</v>
      </c>
    </row>
    <row r="134" spans="1:2">
      <c r="A134" s="43" t="s">
        <v>412</v>
      </c>
      <c r="B134" s="43" t="s">
        <v>174</v>
      </c>
    </row>
    <row r="135" spans="1:2">
      <c r="A135" s="43" t="s">
        <v>412</v>
      </c>
      <c r="B135" s="43" t="s">
        <v>199</v>
      </c>
    </row>
    <row r="136" spans="1:2">
      <c r="A136" s="43" t="s">
        <v>412</v>
      </c>
      <c r="B136" s="43" t="s">
        <v>207</v>
      </c>
    </row>
    <row r="137" spans="1:2">
      <c r="A137" s="43" t="s">
        <v>412</v>
      </c>
      <c r="B137" s="43" t="s">
        <v>213</v>
      </c>
    </row>
    <row r="138" spans="1:2">
      <c r="A138" s="43" t="s">
        <v>412</v>
      </c>
      <c r="B138" s="43" t="s">
        <v>227</v>
      </c>
    </row>
    <row r="139" spans="1:2" ht="25.5">
      <c r="A139" s="43" t="s">
        <v>412</v>
      </c>
      <c r="B139" s="43" t="s">
        <v>229</v>
      </c>
    </row>
    <row r="140" spans="1:2">
      <c r="A140" s="43" t="s">
        <v>412</v>
      </c>
      <c r="B140" s="43" t="s">
        <v>231</v>
      </c>
    </row>
    <row r="141" spans="1:2">
      <c r="A141" s="43" t="s">
        <v>412</v>
      </c>
      <c r="B141" s="43" t="s">
        <v>172</v>
      </c>
    </row>
    <row r="142" spans="1:2">
      <c r="A142" s="43" t="s">
        <v>412</v>
      </c>
      <c r="B142" s="43" t="s">
        <v>140</v>
      </c>
    </row>
    <row r="143" spans="1:2" ht="76.5">
      <c r="A143" s="43" t="s">
        <v>412</v>
      </c>
      <c r="B143" s="44" t="s">
        <v>404</v>
      </c>
    </row>
    <row r="144" spans="1:2">
      <c r="A144" s="43" t="s">
        <v>412</v>
      </c>
      <c r="B144" s="43" t="s">
        <v>402</v>
      </c>
    </row>
    <row r="145" spans="1:2" ht="25.5">
      <c r="A145" s="43" t="s">
        <v>432</v>
      </c>
      <c r="B145" s="43" t="s">
        <v>281</v>
      </c>
    </row>
    <row r="146" spans="1:2">
      <c r="A146" s="43" t="s">
        <v>431</v>
      </c>
      <c r="B146" s="43" t="s">
        <v>278</v>
      </c>
    </row>
    <row r="147" spans="1:2" ht="25.5">
      <c r="A147" s="43" t="s">
        <v>425</v>
      </c>
      <c r="B147" s="43" t="s">
        <v>260</v>
      </c>
    </row>
    <row r="148" spans="1:2" ht="25.5">
      <c r="A148" s="43" t="s">
        <v>425</v>
      </c>
      <c r="B148" s="43" t="s">
        <v>334</v>
      </c>
    </row>
    <row r="149" spans="1:2">
      <c r="A149" s="43" t="s">
        <v>425</v>
      </c>
      <c r="B149" s="43" t="s">
        <v>356</v>
      </c>
    </row>
    <row r="150" spans="1:2">
      <c r="A150" s="43" t="s">
        <v>425</v>
      </c>
      <c r="B150" s="43" t="s">
        <v>143</v>
      </c>
    </row>
    <row r="151" spans="1:2" ht="25.5">
      <c r="A151" s="43" t="s">
        <v>425</v>
      </c>
      <c r="B151" s="43" t="s">
        <v>184</v>
      </c>
    </row>
    <row r="152" spans="1:2" ht="25.5">
      <c r="A152" s="43" t="s">
        <v>456</v>
      </c>
      <c r="B152" s="43" t="s">
        <v>399</v>
      </c>
    </row>
    <row r="153" spans="1:2">
      <c r="A153" s="43" t="s">
        <v>434</v>
      </c>
      <c r="B153" s="43" t="s">
        <v>283</v>
      </c>
    </row>
    <row r="154" spans="1:2" ht="25.5">
      <c r="A154" s="43" t="s">
        <v>434</v>
      </c>
      <c r="B154" s="43" t="s">
        <v>355</v>
      </c>
    </row>
    <row r="155" spans="1:2" ht="38.25">
      <c r="A155" s="43" t="s">
        <v>434</v>
      </c>
      <c r="B155" s="44" t="s">
        <v>359</v>
      </c>
    </row>
    <row r="156" spans="1:2">
      <c r="A156" s="43" t="s">
        <v>434</v>
      </c>
      <c r="B156" s="43" t="s">
        <v>360</v>
      </c>
    </row>
    <row r="157" spans="1:2">
      <c r="A157" s="43" t="s">
        <v>434</v>
      </c>
      <c r="B157" s="43" t="s">
        <v>361</v>
      </c>
    </row>
    <row r="158" spans="1:2">
      <c r="A158" s="43" t="s">
        <v>434</v>
      </c>
      <c r="B158" s="43" t="s">
        <v>142</v>
      </c>
    </row>
    <row r="159" spans="1:2">
      <c r="A159" s="43" t="s">
        <v>434</v>
      </c>
      <c r="B159" s="43" t="s">
        <v>197</v>
      </c>
    </row>
    <row r="160" spans="1:2">
      <c r="A160" s="43" t="s">
        <v>434</v>
      </c>
      <c r="B160" s="43" t="s">
        <v>144</v>
      </c>
    </row>
    <row r="161" spans="1:2">
      <c r="A161" s="43" t="s">
        <v>434</v>
      </c>
      <c r="B161" s="43" t="s">
        <v>403</v>
      </c>
    </row>
    <row r="162" spans="1:2">
      <c r="A162" s="43" t="s">
        <v>452</v>
      </c>
      <c r="B162" s="43" t="s">
        <v>160</v>
      </c>
    </row>
    <row r="163" spans="1:2">
      <c r="A163" s="43" t="s">
        <v>452</v>
      </c>
      <c r="B163" s="43" t="s">
        <v>133</v>
      </c>
    </row>
    <row r="164" spans="1:2">
      <c r="A164" s="43" t="s">
        <v>452</v>
      </c>
      <c r="B164" s="43" t="s">
        <v>141</v>
      </c>
    </row>
    <row r="165" spans="1:2">
      <c r="A165" s="43" t="s">
        <v>452</v>
      </c>
      <c r="B165" s="43" t="s">
        <v>161</v>
      </c>
    </row>
    <row r="166" spans="1:2">
      <c r="A166" s="43" t="s">
        <v>452</v>
      </c>
      <c r="B166" s="43" t="s">
        <v>196</v>
      </c>
    </row>
    <row r="167" spans="1:2">
      <c r="A167" s="43" t="s">
        <v>452</v>
      </c>
      <c r="B167" s="43" t="s">
        <v>198</v>
      </c>
    </row>
    <row r="168" spans="1:2">
      <c r="A168" s="43" t="s">
        <v>452</v>
      </c>
      <c r="B168" s="43" t="s">
        <v>200</v>
      </c>
    </row>
    <row r="169" spans="1:2">
      <c r="A169" s="43" t="s">
        <v>452</v>
      </c>
      <c r="B169" s="43" t="s">
        <v>202</v>
      </c>
    </row>
    <row r="170" spans="1:2">
      <c r="A170" s="43" t="s">
        <v>452</v>
      </c>
      <c r="B170" s="43" t="s">
        <v>206</v>
      </c>
    </row>
    <row r="171" spans="1:2">
      <c r="A171" s="43" t="s">
        <v>452</v>
      </c>
      <c r="B171" s="43" t="s">
        <v>208</v>
      </c>
    </row>
    <row r="172" spans="1:2">
      <c r="A172" s="43" t="s">
        <v>452</v>
      </c>
      <c r="B172" s="43" t="s">
        <v>210</v>
      </c>
    </row>
    <row r="173" spans="1:2">
      <c r="A173" s="43" t="s">
        <v>452</v>
      </c>
      <c r="B173" s="43" t="s">
        <v>212</v>
      </c>
    </row>
    <row r="174" spans="1:2">
      <c r="A174" s="43" t="s">
        <v>452</v>
      </c>
      <c r="B174" s="43" t="s">
        <v>214</v>
      </c>
    </row>
    <row r="175" spans="1:2">
      <c r="A175" s="43" t="s">
        <v>452</v>
      </c>
      <c r="B175" s="43" t="s">
        <v>216</v>
      </c>
    </row>
    <row r="176" spans="1:2" ht="25.5">
      <c r="A176" s="43" t="s">
        <v>452</v>
      </c>
      <c r="B176" s="43" t="s">
        <v>224</v>
      </c>
    </row>
    <row r="177" spans="1:3">
      <c r="A177" s="43" t="s">
        <v>452</v>
      </c>
      <c r="B177" s="43" t="s">
        <v>226</v>
      </c>
    </row>
    <row r="178" spans="1:3">
      <c r="A178" s="43" t="s">
        <v>452</v>
      </c>
      <c r="B178" s="44" t="s">
        <v>232</v>
      </c>
    </row>
    <row r="179" spans="1:3">
      <c r="A179" s="43" t="s">
        <v>452</v>
      </c>
      <c r="B179" s="43" t="s">
        <v>241</v>
      </c>
    </row>
    <row r="180" spans="1:3">
      <c r="A180" s="43" t="s">
        <v>452</v>
      </c>
      <c r="B180" s="43" t="s">
        <v>243</v>
      </c>
    </row>
    <row r="181" spans="1:3">
      <c r="A181" s="43" t="s">
        <v>452</v>
      </c>
      <c r="B181" s="43" t="s">
        <v>249</v>
      </c>
    </row>
    <row r="182" spans="1:3">
      <c r="A182" s="43" t="s">
        <v>452</v>
      </c>
      <c r="B182" s="43" t="s">
        <v>250</v>
      </c>
    </row>
    <row r="183" spans="1:3">
      <c r="A183" s="43" t="s">
        <v>452</v>
      </c>
      <c r="B183" s="43" t="s">
        <v>251</v>
      </c>
    </row>
    <row r="184" spans="1:3">
      <c r="A184" s="43" t="s">
        <v>452</v>
      </c>
      <c r="B184" s="43" t="s">
        <v>252</v>
      </c>
    </row>
    <row r="185" spans="1:3">
      <c r="A185" s="43" t="s">
        <v>452</v>
      </c>
      <c r="B185" s="43" t="s">
        <v>253</v>
      </c>
    </row>
    <row r="186" spans="1:3">
      <c r="A186" s="43" t="s">
        <v>452</v>
      </c>
      <c r="B186" s="43" t="s">
        <v>255</v>
      </c>
    </row>
    <row r="187" spans="1:3">
      <c r="A187" s="43" t="s">
        <v>452</v>
      </c>
      <c r="B187" s="43" t="s">
        <v>259</v>
      </c>
    </row>
    <row r="188" spans="1:3">
      <c r="A188" s="43" t="s">
        <v>452</v>
      </c>
      <c r="B188" s="43" t="s">
        <v>262</v>
      </c>
    </row>
    <row r="189" spans="1:3" ht="63.75">
      <c r="A189" s="43" t="s">
        <v>452</v>
      </c>
      <c r="B189" s="44" t="s">
        <v>266</v>
      </c>
      <c r="C189" s="39" t="s">
        <v>427</v>
      </c>
    </row>
    <row r="190" spans="1:3">
      <c r="A190" s="43" t="s">
        <v>452</v>
      </c>
      <c r="B190" s="43" t="s">
        <v>275</v>
      </c>
    </row>
    <row r="191" spans="1:3">
      <c r="A191" s="43" t="s">
        <v>452</v>
      </c>
      <c r="B191" s="43" t="s">
        <v>277</v>
      </c>
    </row>
    <row r="192" spans="1:3">
      <c r="A192" s="43" t="s">
        <v>452</v>
      </c>
      <c r="B192" s="43" t="s">
        <v>284</v>
      </c>
    </row>
    <row r="193" spans="1:2">
      <c r="A193" s="43" t="s">
        <v>452</v>
      </c>
      <c r="B193" s="44" t="s">
        <v>285</v>
      </c>
    </row>
    <row r="194" spans="1:2" ht="25.5">
      <c r="A194" s="43" t="s">
        <v>452</v>
      </c>
      <c r="B194" s="44" t="s">
        <v>286</v>
      </c>
    </row>
    <row r="195" spans="1:2" ht="25.5">
      <c r="A195" s="43" t="s">
        <v>452</v>
      </c>
      <c r="B195" s="43" t="s">
        <v>287</v>
      </c>
    </row>
    <row r="196" spans="1:2">
      <c r="A196" s="43" t="s">
        <v>452</v>
      </c>
      <c r="B196" s="43" t="s">
        <v>288</v>
      </c>
    </row>
    <row r="197" spans="1:2">
      <c r="A197" s="43" t="s">
        <v>452</v>
      </c>
      <c r="B197" s="44" t="s">
        <v>289</v>
      </c>
    </row>
    <row r="198" spans="1:2">
      <c r="A198" s="43" t="s">
        <v>452</v>
      </c>
      <c r="B198" s="43" t="s">
        <v>290</v>
      </c>
    </row>
    <row r="199" spans="1:2">
      <c r="A199" s="43" t="s">
        <v>452</v>
      </c>
      <c r="B199" s="43" t="s">
        <v>292</v>
      </c>
    </row>
    <row r="200" spans="1:2">
      <c r="A200" s="43" t="s">
        <v>452</v>
      </c>
      <c r="B200" s="43" t="s">
        <v>293</v>
      </c>
    </row>
    <row r="201" spans="1:2">
      <c r="A201" s="43" t="s">
        <v>452</v>
      </c>
      <c r="B201" s="43" t="s">
        <v>294</v>
      </c>
    </row>
    <row r="202" spans="1:2">
      <c r="A202" s="43" t="s">
        <v>452</v>
      </c>
      <c r="B202" s="43" t="s">
        <v>295</v>
      </c>
    </row>
    <row r="203" spans="1:2">
      <c r="A203" s="43" t="s">
        <v>452</v>
      </c>
      <c r="B203" s="43" t="s">
        <v>296</v>
      </c>
    </row>
    <row r="204" spans="1:2">
      <c r="A204" s="43" t="s">
        <v>452</v>
      </c>
      <c r="B204" s="43" t="s">
        <v>297</v>
      </c>
    </row>
    <row r="205" spans="1:2">
      <c r="A205" s="43" t="s">
        <v>452</v>
      </c>
      <c r="B205" s="43" t="s">
        <v>308</v>
      </c>
    </row>
    <row r="206" spans="1:2" ht="38.25">
      <c r="A206" s="43" t="s">
        <v>452</v>
      </c>
      <c r="B206" s="44" t="s">
        <v>309</v>
      </c>
    </row>
    <row r="207" spans="1:2">
      <c r="A207" s="43" t="s">
        <v>452</v>
      </c>
      <c r="B207" s="43" t="s">
        <v>315</v>
      </c>
    </row>
    <row r="208" spans="1:2" ht="25.5">
      <c r="A208" s="43" t="s">
        <v>452</v>
      </c>
      <c r="B208" s="43" t="s">
        <v>330</v>
      </c>
    </row>
    <row r="209" spans="1:2">
      <c r="A209" s="43" t="s">
        <v>452</v>
      </c>
      <c r="B209" s="43" t="s">
        <v>337</v>
      </c>
    </row>
    <row r="210" spans="1:2">
      <c r="A210" s="43" t="s">
        <v>452</v>
      </c>
      <c r="B210" s="43" t="s">
        <v>343</v>
      </c>
    </row>
    <row r="211" spans="1:2">
      <c r="A211" s="43" t="s">
        <v>452</v>
      </c>
      <c r="B211" s="43" t="s">
        <v>351</v>
      </c>
    </row>
    <row r="212" spans="1:2">
      <c r="A212" s="43" t="s">
        <v>452</v>
      </c>
      <c r="B212" s="43" t="s">
        <v>368</v>
      </c>
    </row>
    <row r="213" spans="1:2">
      <c r="A213" s="43" t="s">
        <v>452</v>
      </c>
      <c r="B213" s="43" t="s">
        <v>369</v>
      </c>
    </row>
    <row r="214" spans="1:2">
      <c r="A214" s="43" t="s">
        <v>452</v>
      </c>
      <c r="B214" s="43" t="s">
        <v>370</v>
      </c>
    </row>
    <row r="215" spans="1:2">
      <c r="A215" s="43" t="s">
        <v>452</v>
      </c>
      <c r="B215" s="43" t="s">
        <v>371</v>
      </c>
    </row>
    <row r="216" spans="1:2">
      <c r="A216" s="43" t="s">
        <v>452</v>
      </c>
      <c r="B216" s="43" t="s">
        <v>372</v>
      </c>
    </row>
    <row r="217" spans="1:2">
      <c r="A217" s="43" t="s">
        <v>452</v>
      </c>
      <c r="B217" s="43" t="s">
        <v>379</v>
      </c>
    </row>
    <row r="218" spans="1:2">
      <c r="A218" s="43" t="s">
        <v>452</v>
      </c>
      <c r="B218" s="43" t="s">
        <v>386</v>
      </c>
    </row>
    <row r="219" spans="1:2">
      <c r="A219" s="43" t="s">
        <v>452</v>
      </c>
      <c r="B219" s="43" t="s">
        <v>159</v>
      </c>
    </row>
    <row r="220" spans="1:2">
      <c r="A220" s="43" t="s">
        <v>452</v>
      </c>
      <c r="B220" s="43" t="s">
        <v>162</v>
      </c>
    </row>
    <row r="221" spans="1:2">
      <c r="A221" s="43" t="s">
        <v>452</v>
      </c>
      <c r="B221" s="43" t="s">
        <v>171</v>
      </c>
    </row>
    <row r="222" spans="1:2">
      <c r="A222" s="43" t="s">
        <v>452</v>
      </c>
      <c r="B222" s="43" t="s">
        <v>193</v>
      </c>
    </row>
    <row r="223" spans="1:2">
      <c r="A223" s="43" t="s">
        <v>452</v>
      </c>
      <c r="B223" s="43" t="s">
        <v>205</v>
      </c>
    </row>
    <row r="224" spans="1:2">
      <c r="A224" s="43" t="s">
        <v>452</v>
      </c>
      <c r="B224" s="43" t="s">
        <v>147</v>
      </c>
    </row>
    <row r="225" spans="1:3">
      <c r="A225" s="43" t="s">
        <v>452</v>
      </c>
      <c r="B225" s="43" t="s">
        <v>160</v>
      </c>
    </row>
    <row r="226" spans="1:3">
      <c r="A226" s="43" t="s">
        <v>452</v>
      </c>
      <c r="B226" s="43" t="s">
        <v>169</v>
      </c>
    </row>
    <row r="227" spans="1:3">
      <c r="A227" s="43" t="s">
        <v>452</v>
      </c>
      <c r="B227" s="43" t="s">
        <v>398</v>
      </c>
    </row>
    <row r="228" spans="1:3">
      <c r="A228" s="43" t="s">
        <v>452</v>
      </c>
      <c r="B228" s="43" t="s">
        <v>401</v>
      </c>
    </row>
    <row r="229" spans="1:3">
      <c r="A229" s="43" t="s">
        <v>452</v>
      </c>
      <c r="B229" s="43" t="s">
        <v>407</v>
      </c>
    </row>
    <row r="230" spans="1:3">
      <c r="A230" s="43" t="s">
        <v>452</v>
      </c>
      <c r="B230" s="43" t="s">
        <v>393</v>
      </c>
    </row>
    <row r="231" spans="1:3">
      <c r="A231" s="43" t="s">
        <v>452</v>
      </c>
      <c r="B231" s="43" t="s">
        <v>405</v>
      </c>
    </row>
    <row r="232" spans="1:3" ht="25.5">
      <c r="A232" s="43" t="s">
        <v>452</v>
      </c>
      <c r="B232" s="43" t="s">
        <v>390</v>
      </c>
    </row>
    <row r="233" spans="1:3" ht="51">
      <c r="A233" s="43" t="s">
        <v>452</v>
      </c>
      <c r="B233" s="44" t="s">
        <v>472</v>
      </c>
    </row>
    <row r="234" spans="1:3">
      <c r="A234" s="43" t="s">
        <v>419</v>
      </c>
      <c r="B234" s="43" t="s">
        <v>190</v>
      </c>
      <c r="C234" s="40"/>
    </row>
    <row r="235" spans="1:3">
      <c r="A235" s="43" t="s">
        <v>419</v>
      </c>
      <c r="B235" s="43" t="s">
        <v>220</v>
      </c>
    </row>
    <row r="236" spans="1:3">
      <c r="A236" s="43" t="s">
        <v>419</v>
      </c>
      <c r="B236" s="43" t="s">
        <v>270</v>
      </c>
    </row>
    <row r="237" spans="1:3">
      <c r="A237" s="43" t="s">
        <v>419</v>
      </c>
      <c r="B237" s="43" t="s">
        <v>329</v>
      </c>
    </row>
    <row r="238" spans="1:3">
      <c r="A238" s="43" t="s">
        <v>419</v>
      </c>
      <c r="B238" s="43" t="s">
        <v>336</v>
      </c>
    </row>
    <row r="239" spans="1:3">
      <c r="A239" s="43" t="s">
        <v>419</v>
      </c>
      <c r="B239" s="43" t="s">
        <v>177</v>
      </c>
    </row>
    <row r="240" spans="1:3">
      <c r="A240" s="43" t="s">
        <v>419</v>
      </c>
      <c r="B240" s="43" t="s">
        <v>391</v>
      </c>
    </row>
    <row r="241" spans="1:2" ht="144" customHeight="1">
      <c r="A241" s="43" t="s">
        <v>455</v>
      </c>
      <c r="B241" s="44" t="s">
        <v>406</v>
      </c>
    </row>
    <row r="242" spans="1:2" ht="25.5">
      <c r="A242" s="43" t="s">
        <v>455</v>
      </c>
      <c r="B242" s="43" t="s">
        <v>394</v>
      </c>
    </row>
    <row r="243" spans="1:2">
      <c r="A243" s="43" t="s">
        <v>410</v>
      </c>
      <c r="B243" s="43" t="s">
        <v>137</v>
      </c>
    </row>
    <row r="244" spans="1:2" ht="25.5">
      <c r="A244" s="43" t="s">
        <v>410</v>
      </c>
      <c r="B244" s="43" t="s">
        <v>179</v>
      </c>
    </row>
    <row r="245" spans="1:2" ht="25.5">
      <c r="A245" s="43" t="s">
        <v>410</v>
      </c>
      <c r="B245" s="43" t="s">
        <v>185</v>
      </c>
    </row>
    <row r="246" spans="1:2" ht="25.5">
      <c r="A246" s="43" t="s">
        <v>410</v>
      </c>
      <c r="B246" s="43" t="s">
        <v>192</v>
      </c>
    </row>
    <row r="247" spans="1:2">
      <c r="A247" s="43" t="s">
        <v>410</v>
      </c>
      <c r="B247" s="43" t="s">
        <v>240</v>
      </c>
    </row>
    <row r="248" spans="1:2" ht="38.25">
      <c r="A248" s="43" t="s">
        <v>410</v>
      </c>
      <c r="B248" s="44" t="s">
        <v>256</v>
      </c>
    </row>
    <row r="249" spans="1:2">
      <c r="A249" s="43" t="s">
        <v>410</v>
      </c>
      <c r="B249" s="43" t="s">
        <v>302</v>
      </c>
    </row>
    <row r="250" spans="1:2">
      <c r="A250" s="43" t="s">
        <v>410</v>
      </c>
      <c r="B250" s="43" t="s">
        <v>303</v>
      </c>
    </row>
    <row r="251" spans="1:2">
      <c r="A251" s="43" t="s">
        <v>410</v>
      </c>
      <c r="B251" s="43" t="s">
        <v>312</v>
      </c>
    </row>
    <row r="252" spans="1:2">
      <c r="A252" s="43" t="s">
        <v>410</v>
      </c>
      <c r="B252" s="43" t="s">
        <v>314</v>
      </c>
    </row>
    <row r="253" spans="1:2">
      <c r="A253" s="43" t="s">
        <v>410</v>
      </c>
      <c r="B253" s="43" t="s">
        <v>316</v>
      </c>
    </row>
    <row r="254" spans="1:2">
      <c r="A254" s="43" t="s">
        <v>410</v>
      </c>
      <c r="B254" s="43" t="s">
        <v>320</v>
      </c>
    </row>
    <row r="255" spans="1:2">
      <c r="A255" s="43" t="s">
        <v>410</v>
      </c>
      <c r="B255" s="43" t="s">
        <v>321</v>
      </c>
    </row>
    <row r="256" spans="1:2">
      <c r="A256" s="43" t="s">
        <v>410</v>
      </c>
      <c r="B256" s="43" t="s">
        <v>322</v>
      </c>
    </row>
    <row r="257" spans="1:2">
      <c r="A257" s="43" t="s">
        <v>410</v>
      </c>
      <c r="B257" s="43" t="s">
        <v>323</v>
      </c>
    </row>
    <row r="258" spans="1:2">
      <c r="A258" s="43" t="s">
        <v>410</v>
      </c>
      <c r="B258" s="43" t="s">
        <v>324</v>
      </c>
    </row>
    <row r="259" spans="1:2">
      <c r="A259" s="43" t="s">
        <v>410</v>
      </c>
      <c r="B259" s="43" t="s">
        <v>325</v>
      </c>
    </row>
    <row r="260" spans="1:2">
      <c r="A260" s="43" t="s">
        <v>410</v>
      </c>
      <c r="B260" s="43" t="s">
        <v>326</v>
      </c>
    </row>
    <row r="261" spans="1:2">
      <c r="A261" s="43" t="s">
        <v>410</v>
      </c>
      <c r="B261" s="43" t="s">
        <v>327</v>
      </c>
    </row>
    <row r="262" spans="1:2">
      <c r="A262" s="43" t="s">
        <v>410</v>
      </c>
      <c r="B262" s="43" t="s">
        <v>328</v>
      </c>
    </row>
    <row r="263" spans="1:2">
      <c r="A263" s="43" t="s">
        <v>410</v>
      </c>
      <c r="B263" s="43" t="s">
        <v>350</v>
      </c>
    </row>
    <row r="264" spans="1:2" ht="25.5">
      <c r="A264" s="43" t="s">
        <v>410</v>
      </c>
      <c r="B264" s="43" t="s">
        <v>362</v>
      </c>
    </row>
    <row r="265" spans="1:2">
      <c r="A265" s="43" t="s">
        <v>410</v>
      </c>
      <c r="B265" s="43" t="s">
        <v>365</v>
      </c>
    </row>
    <row r="266" spans="1:2">
      <c r="A266" s="43" t="s">
        <v>410</v>
      </c>
      <c r="B266" s="43" t="s">
        <v>383</v>
      </c>
    </row>
    <row r="267" spans="1:2">
      <c r="A267" s="43" t="s">
        <v>410</v>
      </c>
      <c r="B267" s="43" t="s">
        <v>153</v>
      </c>
    </row>
    <row r="268" spans="1:2">
      <c r="A268" s="43" t="s">
        <v>410</v>
      </c>
      <c r="B268" s="43" t="s">
        <v>209</v>
      </c>
    </row>
    <row r="269" spans="1:2">
      <c r="A269" s="43" t="s">
        <v>410</v>
      </c>
      <c r="B269" s="43" t="s">
        <v>211</v>
      </c>
    </row>
    <row r="270" spans="1:2">
      <c r="A270" s="43" t="s">
        <v>410</v>
      </c>
      <c r="B270" s="43" t="s">
        <v>211</v>
      </c>
    </row>
    <row r="271" spans="1:2">
      <c r="A271" s="43" t="s">
        <v>410</v>
      </c>
      <c r="B271" s="43" t="s">
        <v>178</v>
      </c>
    </row>
    <row r="272" spans="1:2">
      <c r="A272" s="43" t="s">
        <v>410</v>
      </c>
      <c r="B272" s="43" t="s">
        <v>181</v>
      </c>
    </row>
    <row r="273" spans="1:2">
      <c r="A273" s="43" t="s">
        <v>410</v>
      </c>
      <c r="B273" s="43" t="s">
        <v>136</v>
      </c>
    </row>
    <row r="274" spans="1:2">
      <c r="A274" s="43" t="s">
        <v>410</v>
      </c>
      <c r="B274" s="43" t="s">
        <v>392</v>
      </c>
    </row>
    <row r="275" spans="1:2">
      <c r="A275" s="43" t="s">
        <v>436</v>
      </c>
      <c r="B275" s="43" t="s">
        <v>163</v>
      </c>
    </row>
    <row r="276" spans="1:2">
      <c r="A276" s="43" t="s">
        <v>436</v>
      </c>
      <c r="B276" s="43" t="s">
        <v>306</v>
      </c>
    </row>
    <row r="277" spans="1:2">
      <c r="A277" s="43" t="s">
        <v>450</v>
      </c>
      <c r="B277" s="43" t="s">
        <v>135</v>
      </c>
    </row>
    <row r="278" spans="1:2">
      <c r="A278" s="43" t="s">
        <v>437</v>
      </c>
      <c r="B278" s="43" t="s">
        <v>313</v>
      </c>
    </row>
    <row r="279" spans="1:2">
      <c r="A279" s="43" t="s">
        <v>453</v>
      </c>
      <c r="B279" s="43" t="s">
        <v>175</v>
      </c>
    </row>
    <row r="280" spans="1:2">
      <c r="A280" s="43" t="s">
        <v>444</v>
      </c>
      <c r="B280" s="43" t="s">
        <v>344</v>
      </c>
    </row>
    <row r="281" spans="1:2">
      <c r="A281" s="43" t="s">
        <v>444</v>
      </c>
      <c r="B281" s="43" t="s">
        <v>367</v>
      </c>
    </row>
    <row r="282" spans="1:2" ht="25.5">
      <c r="A282" s="43" t="s">
        <v>444</v>
      </c>
      <c r="B282" s="43" t="s">
        <v>373</v>
      </c>
    </row>
    <row r="283" spans="1:2">
      <c r="A283" s="43" t="s">
        <v>444</v>
      </c>
      <c r="B283" s="43" t="s">
        <v>374</v>
      </c>
    </row>
    <row r="284" spans="1:2">
      <c r="A284" s="43" t="s">
        <v>444</v>
      </c>
      <c r="B284" s="43" t="s">
        <v>375</v>
      </c>
    </row>
    <row r="285" spans="1:2">
      <c r="A285" s="43" t="s">
        <v>444</v>
      </c>
      <c r="B285" s="43" t="s">
        <v>381</v>
      </c>
    </row>
    <row r="286" spans="1:2">
      <c r="A286" s="43" t="s">
        <v>424</v>
      </c>
      <c r="B286" s="43" t="s">
        <v>258</v>
      </c>
    </row>
    <row r="287" spans="1:2">
      <c r="A287" s="43" t="s">
        <v>424</v>
      </c>
      <c r="B287" s="43" t="s">
        <v>317</v>
      </c>
    </row>
    <row r="288" spans="1:2">
      <c r="A288" s="43" t="s">
        <v>424</v>
      </c>
      <c r="B288" s="43" t="s">
        <v>378</v>
      </c>
    </row>
    <row r="289" spans="1:2">
      <c r="A289" s="43" t="s">
        <v>424</v>
      </c>
      <c r="B289" s="43" t="s">
        <v>201</v>
      </c>
    </row>
    <row r="290" spans="1:2" ht="25.5">
      <c r="A290" s="43" t="s">
        <v>426</v>
      </c>
      <c r="B290" s="43" t="s">
        <v>264</v>
      </c>
    </row>
    <row r="291" spans="1:2" ht="38.25">
      <c r="A291" s="43" t="s">
        <v>421</v>
      </c>
      <c r="B291" s="44" t="s">
        <v>222</v>
      </c>
    </row>
    <row r="292" spans="1:2" ht="38.25">
      <c r="A292" s="43" t="s">
        <v>421</v>
      </c>
      <c r="B292" s="44" t="s">
        <v>339</v>
      </c>
    </row>
    <row r="293" spans="1:2" ht="25.5">
      <c r="A293" s="43" t="s">
        <v>441</v>
      </c>
      <c r="B293" s="44" t="s">
        <v>332</v>
      </c>
    </row>
  </sheetData>
  <sortState ref="A2:C293">
    <sortCondition ref="A32"/>
  </sortState>
  <pageMargins left="0.2" right="0.2" top="0.75" bottom="0.75" header="0.3" footer="0.3"/>
  <pageSetup orientation="landscape" r:id="rId1"/>
  <headerFooter>
    <oddHeader>&amp;C&amp;"Calibri,Bold"&amp;14 2008 Accreditation Survey
Student Comments</oddHeader>
    <oddFooter>&amp;LNote: Comments referring to multiple subjects are duplicated and placed in multiple categories.
&amp;D&amp;R&amp;P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Spreadsheet for Teams</vt:lpstr>
      <vt:lpstr>Comments</vt:lpstr>
      <vt:lpstr>Comments!Print_Area</vt:lpstr>
      <vt:lpstr>'Spreadsheet for Teams'!Print_Area</vt:lpstr>
      <vt:lpstr>Comments!Print_Titles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Kimberly Coutts</cp:lastModifiedBy>
  <cp:lastPrinted>2008-11-07T17:27:44Z</cp:lastPrinted>
  <dcterms:created xsi:type="dcterms:W3CDTF">2008-10-31T19:21:47Z</dcterms:created>
  <dcterms:modified xsi:type="dcterms:W3CDTF">2009-01-21T19:20:12Z</dcterms:modified>
</cp:coreProperties>
</file>